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sarahcarr/Documents/UNICEF - NYC/GAP Country Roadmaps_FINAL/SOUTH SUDAN_FINAL/"/>
    </mc:Choice>
  </mc:AlternateContent>
  <xr:revisionPtr revIDLastSave="0" documentId="8_{588707FD-E4B8-4747-939B-E4B5908C5DD0}" xr6:coauthVersionLast="47" xr6:coauthVersionMax="47" xr10:uidLastSave="{00000000-0000-0000-0000-000000000000}"/>
  <bookViews>
    <workbookView xWindow="28820" yWindow="460" windowWidth="38380" windowHeight="21140" xr2:uid="{A1D65163-A713-0E48-8ACE-F408DB5F5483}"/>
  </bookViews>
  <sheets>
    <sheet name="Roadmap" sheetId="1" r:id="rId1"/>
    <sheet name="Budg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1" i="2" l="1"/>
  <c r="J50" i="2"/>
  <c r="J49" i="2"/>
  <c r="E49" i="2"/>
  <c r="J48" i="2"/>
  <c r="E48" i="2"/>
  <c r="F47" i="2"/>
  <c r="J47" i="2" s="1"/>
  <c r="J54" i="2" s="1"/>
  <c r="I44" i="2"/>
  <c r="J44" i="2" s="1"/>
  <c r="J43" i="2"/>
  <c r="J46" i="2" s="1"/>
  <c r="J39" i="2"/>
  <c r="J38" i="2"/>
  <c r="J37" i="2"/>
  <c r="J36" i="2"/>
  <c r="J35" i="2"/>
  <c r="J34" i="2"/>
  <c r="J33" i="2"/>
  <c r="J32" i="2"/>
  <c r="J31" i="2"/>
  <c r="J30" i="2"/>
  <c r="J29" i="2"/>
  <c r="J28" i="2"/>
  <c r="J27" i="2"/>
  <c r="J40" i="2" s="1"/>
  <c r="J26" i="2"/>
  <c r="J25" i="2"/>
  <c r="J24" i="2"/>
  <c r="J23" i="2"/>
  <c r="J22" i="2"/>
  <c r="J21" i="2"/>
  <c r="J19" i="2"/>
  <c r="J18" i="2"/>
  <c r="J17" i="2"/>
  <c r="J16" i="2"/>
  <c r="J15" i="2"/>
  <c r="J14" i="2"/>
  <c r="J13" i="2"/>
  <c r="J12" i="2"/>
  <c r="J11" i="2"/>
  <c r="J10" i="2"/>
  <c r="J9" i="2"/>
  <c r="J20" i="2" s="1"/>
  <c r="J55" i="2" l="1"/>
  <c r="E47" i="2"/>
</calcChain>
</file>

<file path=xl/sharedStrings.xml><?xml version="1.0" encoding="utf-8"?>
<sst xmlns="http://schemas.openxmlformats.org/spreadsheetml/2006/main" count="386" uniqueCount="295">
  <si>
    <t>GLOBAL ACTION PLAN ON CHILD WASTING</t>
  </si>
  <si>
    <t>South Sudan</t>
  </si>
  <si>
    <t>CHILD WASTING:  GLOBAL TARGETS AND NATIONAL PREVALENCE</t>
  </si>
  <si>
    <t>Global Target (2030)</t>
  </si>
  <si>
    <t>By 2030, reduce wasting prevalence to less than 3%</t>
  </si>
  <si>
    <t>Global Target (2025)</t>
  </si>
  <si>
    <t>By 2025, reduce wasting prevalence to less than 5%</t>
  </si>
  <si>
    <t>Current National Prevalence (2020)</t>
  </si>
  <si>
    <t xml:space="preserve">CHILD WASTING:  A NATIONAL AND SUB-NATIONAL SNAPSHOT </t>
  </si>
  <si>
    <t>National</t>
  </si>
  <si>
    <t>Sub-National 
(Second Tier Administrative Boundaries)</t>
  </si>
  <si>
    <t>Wasting Prevalence</t>
  </si>
  <si>
    <t xml:space="preserve">2025 Target (%)
</t>
  </si>
  <si>
    <t xml:space="preserve">South Sudan </t>
  </si>
  <si>
    <t xml:space="preserve">Jonglei </t>
  </si>
  <si>
    <t>22.4% 
(SFSNMS -2019)</t>
  </si>
  <si>
    <t xml:space="preserve">&lt;15% </t>
  </si>
  <si>
    <t>Unity</t>
  </si>
  <si>
    <t>19.6% 
(FSNMS -2019)</t>
  </si>
  <si>
    <t>&lt;15%</t>
  </si>
  <si>
    <t xml:space="preserve">Upper Nile </t>
  </si>
  <si>
    <t>22.6% 
(SMART 2019)</t>
  </si>
  <si>
    <t>Northern Bahr El Ghazal</t>
  </si>
  <si>
    <t xml:space="preserve">14.8% (FSNMS -2019) </t>
  </si>
  <si>
    <t>&lt;10%</t>
  </si>
  <si>
    <t xml:space="preserve">Warrap </t>
  </si>
  <si>
    <t>15.1% (FSNMS-2019)</t>
  </si>
  <si>
    <t>Note: Target beneficiaries in the selected locations include Refugee and IDP Populations.</t>
  </si>
  <si>
    <t>11.2% (SENS survey 2019)</t>
  </si>
  <si>
    <t>&lt;5%</t>
  </si>
  <si>
    <t>BACKGROUND</t>
  </si>
  <si>
    <t>GEOGRAPHIC PRIORITY AREAS</t>
  </si>
  <si>
    <t>OUTCOME 1. REDUCED LOW BIRTHWEIGHT BY IMPROVING MATERNAL NUTRITION</t>
  </si>
  <si>
    <t>By 2025, reduce low birthweight by 30%</t>
  </si>
  <si>
    <t>National Target (2025)</t>
  </si>
  <si>
    <t>OUTCOME 1:  OPERATIONAL FRAMEWORK</t>
  </si>
  <si>
    <t>System</t>
  </si>
  <si>
    <t>National Policy Commitment</t>
  </si>
  <si>
    <t>Operational Accelerator for: 
[Name of sub-national area]</t>
  </si>
  <si>
    <t>Stakeholder Support</t>
  </si>
  <si>
    <t>Intervention</t>
  </si>
  <si>
    <t>Delivery Platform</t>
  </si>
  <si>
    <t>Target Population</t>
  </si>
  <si>
    <t>Responsible</t>
  </si>
  <si>
    <t>Non-Government Support 
(e.g., UN Agencies, Civil Society, Donors, Academics)</t>
  </si>
  <si>
    <t>Iron and Folic Acid supplementation for pregnant and lactating women 
(National Health Policy 2016-2026)</t>
  </si>
  <si>
    <t>1. Iron Folate Supplementation</t>
  </si>
  <si>
    <t xml:space="preserve"> ANC - at PHC and hospital levels</t>
  </si>
  <si>
    <t xml:space="preserve"> Pregnant and lactating Women</t>
  </si>
  <si>
    <t xml:space="preserve"> Ministry of Health at National,State and  County level Commitment:  Budget + Human Resources</t>
  </si>
  <si>
    <t xml:space="preserve">Procurement of tablets  Unicef.  Commitment:  Dispatching of tablets.(Unicef) 
NGO assessments, capacity building,M and E ,program implementation (civil society) 
IEC for the use of tablets ((UNICEF,WHO and UNHCR), 
monitoring and evalaution, program implementation (civil society)
Project costs  health care system costs (donor)
</t>
  </si>
  <si>
    <t>Infants born safely at health facilities having received appropriate antenatal care support (National Health Policy 2016-2026)</t>
  </si>
  <si>
    <t>1. Promote Skilled birth attendants/deliveries in Health Facilities
2,  Promote antenatal care</t>
  </si>
  <si>
    <t>PNC-At PHC/Hospital level</t>
  </si>
  <si>
    <t>Ministry of Health at National,State and  County Level.  Commitment:  Budget + Human Resources</t>
  </si>
  <si>
    <t>UNICEF/WHO/UNHCR provides government support for developing and implementing plans  (UN agency)
 NGO assessments, capacity building, M&amp;E, program implementation (civil society)
Project Costs (donor)
 Operational research (academics)</t>
  </si>
  <si>
    <t>Women in their reproductive years to use  effective methods of contraception (MoH Basic Package for Health and Nutrition Services January 2018)</t>
  </si>
  <si>
    <t>1.Increase the use of effective  contraceptions</t>
  </si>
  <si>
    <t>At PHC/Hospital level/ Community level</t>
  </si>
  <si>
    <t>Women of Reproductive age group</t>
  </si>
  <si>
    <t xml:space="preserve">Procurement of contraceptives(UNHCR) via Unicef. 
 Commitment:  Dispatching of contraceptives UNICEF
IEC for the use of contraceptives UNICEF WHO nd UNHCR
NGO assessments, capacity building M&amp;E, program implementation ( civil society)
Project costs, health care system costs (donor)
</t>
  </si>
  <si>
    <t>1. MUAC screening of all Pregnant women
2..Deworming of pregnant mothers                                                    3. 3. 3.Treatment of acute malnutrition in pregnant and lactating women</t>
  </si>
  <si>
    <t xml:space="preserve">ANC Health and Nutrition Facilities /community level
</t>
  </si>
  <si>
    <t>Pregnant and Lactating women</t>
  </si>
  <si>
    <t>UNICEF/WFP/UNHCR provides government support for developing and implementing plans  (UN agency)
 NGO assessments, capacity building, M&amp;E, program implementation (civil society)
Project Costs (donor)
 Operational research (academics)</t>
  </si>
  <si>
    <t>1.Essential Micronutritint supplementations</t>
  </si>
  <si>
    <t>At community level</t>
  </si>
  <si>
    <t>Adolescent girls amd PLWs</t>
  </si>
  <si>
    <t>UNICEF/WFP/WHO/UNHCR provides government support for developing and implementing plans  (UN agency)
 NGO assessments, capacity building, M&amp;E, program implementation (civil society)
Project Costs (donor)
 Operational research (academics)</t>
  </si>
  <si>
    <t>Food</t>
  </si>
  <si>
    <t>1.Facilitate the establishment of  model Farms</t>
  </si>
  <si>
    <t>Community(State) affected by Conflicts and with High GAM rate</t>
  </si>
  <si>
    <t>Ministry of Agriculture at National,State and  County Level.  Commitment:  Budget + Human Resources</t>
  </si>
  <si>
    <t>FAO provides government support for developing and implementing plans  (UN agency)
 NGO assessments, capacity building, M&amp;E, program implementation (civil society)
Project Costs (donor)
 Operational research (academics)</t>
  </si>
  <si>
    <t>Supplementary feeding programmes for prevention(in high risk populations) and Treatment of moderate acute  malnutrition(in PLWs) 
 (National Health Policy 2016 - 2026).</t>
  </si>
  <si>
    <t xml:space="preserve">1. Blanket Supplementary Feeding Programme for Prevention 
2. Targeted supplementary feeding program for Treatment </t>
  </si>
  <si>
    <t>WFP/UNHCR provides government support for developing and implementing plans  (UN agency)
 NGO assessments, capacity building, M&amp;E, program implementation (civil society)
Project Costs (donor)
 Operational research (academics)</t>
  </si>
  <si>
    <t>Support targeted input subsidy and other production-based entitlement programs for the poorest and most vulnerable(Agriculture sector policy framework, 2012)</t>
  </si>
  <si>
    <t>1.Subsidy and other production based entitilements to most vulnerable community</t>
  </si>
  <si>
    <t>Adolescent girls and PLWs
 female-headed households</t>
  </si>
  <si>
    <t>Ministry of agriculture at National,State and  County Level.  Commitment:  Budget + Human Resources</t>
  </si>
  <si>
    <t>Social Protection</t>
  </si>
  <si>
    <t>Enhance linkages between the local farmers and school feeding programs (National Home-Grown School Feeding Strategy, 2019)
Support school meals, cash plus and vouchers, food assistance)</t>
  </si>
  <si>
    <t>1. Contribute to school feeding programs as a means to improve nutritional quality of school meals and to create markets for local produce</t>
  </si>
  <si>
    <t>At School level</t>
  </si>
  <si>
    <t xml:space="preserve">Adolescent girls </t>
  </si>
  <si>
    <t>Ministry of Education at National,State and  County Level.  Commitment:  Budget + Human Resources</t>
  </si>
  <si>
    <t>WFP/UNICEF/FAO provides government support for developing and implementing plans  (UN agency)
 NGO assessments, capacity building, M&amp;E, program implementation (civil society)
Project Costs (donor)
 Operational research (academics)</t>
  </si>
  <si>
    <t xml:space="preserve">school platforms to support efforts to reach adolescent girls with school feeding and education/messaging around nutrition and reproductive health </t>
  </si>
  <si>
    <t>1.. Establishment of school gardens to be used to supplement the diet and act as teaching platform for school children (for nutrition and agricultural skills), on-school demonstration for parents, 
2. Nutrition education and cooking demonstrations</t>
  </si>
  <si>
    <t>School level</t>
  </si>
  <si>
    <t>Ministry of Education and Health at National,State and  County Level.  Commitment:  Budget + Human Resources</t>
  </si>
  <si>
    <t>WASH</t>
  </si>
  <si>
    <t>OUTCOME 2. IMPROVED CHILD HEALTH BY IMPROVING ACCESS TO PRIMARY HEALTH CARE, WATER, SANITATION AND HYGIENE SERVICES AND ENHANCED FOOD SAFETY</t>
  </si>
  <si>
    <t>By 2030, achieve universal health coverage, including access to quality essential health-care services for all</t>
  </si>
  <si>
    <t>The ANC coverage for South Sudan stands at 61.9% for the first visit and 17.3% for the fourth visit. The Penta 3 covererage is less than 50% and the drop out rate is at 26%. The  children who received prompt treatment for diarrhoea is 38.6%. (Source:DHIS2)</t>
  </si>
  <si>
    <t>OUTCOME 2:  OPERATIONAL FRAMEWORK</t>
  </si>
  <si>
    <t xml:space="preserve">To strengthen health service provision for effective and equitable delivery of the Basic Package of Health and Nutrition Services, and Universal Health Coverage.                                                                           
</t>
  </si>
  <si>
    <t>Health Facility, Community/ Home care, out reach and campaigns</t>
  </si>
  <si>
    <t>all children under 5 years</t>
  </si>
  <si>
    <t>MoH, WHO, UNICEF, UNFPA, UNHCR and Health Implementing Partners (NGOs)</t>
  </si>
  <si>
    <t>Procurement of vaccines , Provide Technical support and support capacity building of healthcare workers</t>
  </si>
  <si>
    <t>Antenatal care (ANC),  postnatal care (PNC), routine (HF)/campaigan (immunization + Health and Nutrition intervenetions) and out reaches.</t>
  </si>
  <si>
    <t>pregnant women and children under 5 years</t>
  </si>
  <si>
    <t>MoH, WHO, UNICEF, UNHCR, UNFPA and Health Implementing Partners (NGOs)</t>
  </si>
  <si>
    <t>Procurement of LLINs,  provision of core pipline drugs for management of common illneses and emergency kits. Ensuring that the new WHO recommendations for ANC are incorporated and implemented
 .</t>
  </si>
  <si>
    <t>Strengthen and expand services for the early detection of growth faltering and continuum of care for low-birth weight infants including preterm births</t>
  </si>
  <si>
    <t xml:space="preserve">1. Build capacity of midwives and TBAs to identify low-birth weight cases in home delivery and refer to the health facilities. 
2.Counselling and support for optimal infant and young child feeding.       
3.Growth Monitoring, breastfeeding support.    
4. Assessment of maternal physical and mental health                
                                    </t>
  </si>
  <si>
    <t>ANC, PNC, Primary health care/nutrition centres.</t>
  </si>
  <si>
    <t>PLW</t>
  </si>
  <si>
    <t xml:space="preserve">MoH, UNICEF,UNFPA, UNHCR and health and nutrition implementing partners. </t>
  </si>
  <si>
    <t>Provision of Maternal infant and young child nutrition ( MIYCN) guidelines, training/job aids</t>
  </si>
  <si>
    <t>Reduce contamination of crops in farms, enhance food safety in markets and improve food storage and food handling at household level (food hygiene), with a focus on complementary and supplementary foods for young children</t>
  </si>
  <si>
    <t xml:space="preserve">Promote  integrated  pest  and  disease  management  (IPDM)  methods  and practices  including  promotion  of  prudent  use  of  appropriate  chemical pesticides.
</t>
  </si>
  <si>
    <t>Government Institution (South Sudan Plant Protection Authority); Community approach</t>
  </si>
  <si>
    <t>Farming community</t>
  </si>
  <si>
    <t xml:space="preserve"> FAO: Horticulture Development Policy, Draft</t>
  </si>
  <si>
    <t>Technical support from FAO in the form of training workshops on IPDM methods and practices as well as helping the government draft policies on chemical pesticides</t>
  </si>
  <si>
    <t xml:space="preserve">Training of Households/communities on hygiene </t>
  </si>
  <si>
    <t>Community Approach</t>
  </si>
  <si>
    <t>Family and community</t>
  </si>
  <si>
    <t>UNICEF: MoH</t>
  </si>
  <si>
    <t>Teaching and health education</t>
  </si>
  <si>
    <t>Teaching of households on importance of hand washing with soap and water</t>
  </si>
  <si>
    <t>Develop strategy to ensure that foods produced, handled, stored, processed and distributed are safe, wholesome and fit for consumption</t>
  </si>
  <si>
    <t>Government Institutions</t>
  </si>
  <si>
    <t>Private &amp; Public sector actors engaged in handling food commodities</t>
  </si>
  <si>
    <t>FAO: Agriculture sector policy framework, 2012</t>
  </si>
  <si>
    <t>FAO support to the government on implementation of CODEX in South Sudan</t>
  </si>
  <si>
    <t>Develop capacity of stakeholders and farmers  to handle food safety and quality issues</t>
  </si>
  <si>
    <t>Government Institutions; Community Approach</t>
  </si>
  <si>
    <t>Private &amp; Public sector actors engaged in handling food commodities; Farmers</t>
  </si>
  <si>
    <t>Leverage and Increase the implementation of joint nutrition and WASH programmes and promote CLTS/CATs, and key hygiene practices and increase the coverage of handwashing facilities and WASH services (safe water and sanitation)</t>
  </si>
  <si>
    <t>HWWS at critical times, safe disposal of feaces and safe water treatment and storage.</t>
  </si>
  <si>
    <t>community</t>
  </si>
  <si>
    <t>MoH, UNICEF, UNHCR</t>
  </si>
  <si>
    <t>UNICEF to promote ODF communities through CLTS</t>
  </si>
  <si>
    <t>Provide water including use of solar piping to increase coverage and multiple water use and sanitation facilities in communities and instituitions (health centers, Health/Nutrition facilities, schools)</t>
  </si>
  <si>
    <t>Community</t>
  </si>
  <si>
    <t>UNICEF to construct/rehabilitate water systems and sanitation in catchment communities and health facilities thorugh NGOS and contractors</t>
  </si>
  <si>
    <t>Increase access to hygiene by familiies of children with SAM and PLW in refugee populations</t>
  </si>
  <si>
    <t>Collaboration with WFP, Nutrion and Health for hand washing and hygiene promotion in targeted health centers, Stabilization Centres and  OTP
programmes to ensure avalability of hygiene kits and hand washing stations</t>
  </si>
  <si>
    <t>OUTCOME 3. IMPROVED INFANT AND YOUNG CHILD FEEDING BY IMPROVING BREASTFEEDING PRACTICES AND CHILDREN’S DIETS IN THE FIRST YEARS OF LIFE</t>
  </si>
  <si>
    <t>By 2025, the rate of exclusive breastfeeding in the first 6 months will increase up to at least 50% and at least 40% of children between 6-23 months consume a minimum diet diversity with an emphasis on animal source foods, pulses, fruits and vegetables</t>
  </si>
  <si>
    <t>Minimum dietary diversity MDD (among 6 to 23 months)  15%) (2020)</t>
  </si>
  <si>
    <t>40% (2025 Target)</t>
  </si>
  <si>
    <t>OUTCOME 3:  OPERATIONAL FRAMEWORK</t>
  </si>
  <si>
    <t xml:space="preserve">Promote early initiation and exclusive breastfeeding rates, continued breast feeding after 2 years and adequate complementary feeding and hygiene practices and eliminate harmful effects of inappropriate marketing of breast-milk substitutes and processed foods, high in added sugar, salt and trans fats (Maternal, Infant and Young Child Nutrition MIYCN Stratagy and Guidelines December 2017, BFHI, IYCF-E) (Standadized Expanded Nutrition Survey  SENS 2019),  </t>
  </si>
  <si>
    <t xml:space="preserve">PHCs, Hospitals community and home visits 
BHI
Media </t>
  </si>
  <si>
    <t xml:space="preserve">100% of Pregnant and lactating women, mother/fathers/caregivers of children under 2 in the host communities, Refugee camps and IDP. 
Secondary target group: Community nutrition volunteers Religious leaders, Midwifes, Traditional birth attendant, community leaders,elders,Mother support groups, health and nutrition workers, Boma Health workers, Refugee leaders, Community monilizers, Mass Media, </t>
  </si>
  <si>
    <t>Unicef /WHO/WFP/UNHCR provides government support for developing and implementing plans  (UN agency)
 NGO assessments, capacity building, M&amp;E, program implementation (civil society)
Project Costs (donor)
 Operational research (academics)</t>
  </si>
  <si>
    <t>1. Distribution of seeds.(improving livelihood interventions)
2. Provision of small ruminants (e.g. goats, sheep) and poultry to increase household access to proteins as well as income (from sale of livestock products) to diversify diets
3.Blanket Suplimentary feeding program distribution for vulnerable groups (Under 3, pregnant and Lactating mothers prioritizing locations with GAM &gt;5, General food distribution, support for Kitchen gardens (seeds, irrigation kits, training etc.)
4 Training on harvesting and post-harvest handling of food commodities to ensure foods remain safe and nutritious for consumption
5. Distribution of food preservation equipment (e.g. Purdue Improved Crop Storage (PICS) bags etc.)</t>
  </si>
  <si>
    <t>Children under the age of 5 which are discharged from OTP/TSFP
pregnant and lactating mothers, at risk communities in the host communities, Refugee camps and IDP locations with GAM&gt;5</t>
  </si>
  <si>
    <t>National and states (MALF, MoH),  Ministry of Argiculture  Responsible for capacity building, human resources and program integration M&amp;E
Strategy/policy/guidelines/trg materials development</t>
  </si>
  <si>
    <t>FAO/WFP/Unicef/UNHCR  provides government support for developing and implementing plans  (UN agency)
 NGO assessments, capacity building, M&amp;E, program implementation (civil society)
Project Costs (donor)
 Operational research (academics)</t>
  </si>
  <si>
    <t>Improve analysis, decision-making and response as well as the design of interventions to improve the diets and nutritional status of populations (Maternal, Infant and Young Child Nutrition MIYCN Guidelines December 2017)</t>
  </si>
  <si>
    <t>1. Training key technical stakeholders on MIYCN
2. Practical cooking lessons of locally available healthy veg/meal selection.</t>
  </si>
  <si>
    <t>Stakeholders involved with MIYCN interventions</t>
  </si>
  <si>
    <t>Female-headed households
PLW , mother/caregivers of children under 2</t>
  </si>
  <si>
    <t>National and states (MALF, MoH, NBS,Beur of standards),  Responsible for capacity building, human resources and program integration M&amp;E
Strategy/policy/guidelines/trg materials development</t>
  </si>
  <si>
    <t>FAO/WFP/Unicef/UNHCR provides government support for developing and implementing plans  (UN agency)
 NGO assessments, capacity building, M&amp;E, program implementation (civil society)
Project Costs (donor)
 Operational research (academics)</t>
  </si>
  <si>
    <t>1. Training and provision of crop &amp; vegetable seeds, as well as fishing kits and small ruminants (goats, sheep) and poultry to increase access to nutritious foods and diversified diets
2. Build the capacity of households - through training - to engage in alternative livelihoods e.g. beekeeping etc. for income diversification in order for them to be able to purchase food and diversify their diets
3. setting up of closely monitored Village Savings and Loan Association (VSLA) groups</t>
  </si>
  <si>
    <t>Household level, community, Refugee camps, IDP settlements and health facility level</t>
  </si>
  <si>
    <t xml:space="preserve"> Pregnant and lactating women, families of Children under the age of 5 in Refugee camps, host comunities and IDP settelments.</t>
  </si>
  <si>
    <t>National and states (RRC,MALF, MoH, NBS,Beur of standards),  Responsible for capacity building, human resources and program integration M&amp;E
Strategy/policy/guidelines/trg materials development</t>
  </si>
  <si>
    <t>FAO/WFP/Unicef provides government support for developing and implementing plans  (UN agency)
 NGO assessments, capacity building, M&amp;E, program implementation (civil society)
Project Costs (donor)
 Operational research (academics)</t>
  </si>
  <si>
    <t>1.Linking to and Scaling up Cash/Food vouchers,for vulnerable groups inluding PLW and Children discharged from CMAM programme                             
2.  Scaling up of CASH based transfer, vouchers/ Food For Assesst (FFA) , BSFP and Emergency releif interventions  
3. General food assistance, Preventive supplementary feeding.
4. Kitchen garden for growing locally avaialble diverse foods at family level for use in daily cooking</t>
  </si>
  <si>
    <t>Household level, community and health facility level including IDP camps and retunees groups for increasing resilience</t>
  </si>
  <si>
    <t>Children under the age of
5 which are discharged from OTP/TSFP
pregnant and lactating mothers, Mother to mother support groups in Refugee camps, host comunities and IDP settelments.</t>
  </si>
  <si>
    <t>FAO/WFP/UNICEF/UNHCR provides government support for developing and implementing plans  (UN agency)
 NGO assessments, capacity building, M&amp;E, program implementation (civil society)
Project Costs (donor)
 Operational research (academics)</t>
  </si>
  <si>
    <t>OUTCOME 4. IMPROVED TREATMENT OF CHILDREN, PLW and PLWHIV WITH WASTING BY STRENGTHENING HEALTH SYSTEMS AND INTEGRATING TREATMENT INTO ROUTINE PRIMARY HEALTH SERVICES</t>
  </si>
  <si>
    <t>By 2025, we will increase by 50% the coverage of treatment services for children with wasting</t>
  </si>
  <si>
    <t>OUTCOME 4:  OPERATIONAL FRAMEWORK</t>
  </si>
  <si>
    <t>Strengthen the integration of early detection and treatment for wasting as part of routine primary and community health care services and ensure referral systems are in place for appropriate management of wasting in children</t>
  </si>
  <si>
    <t>1. Conduct systematic active  and passive screening for children and Pregnant and Lactating Women at the community and  various health service delivery points.
2.  Roll out the use of family MUAC/ Caregiver MUAC/Mother MUAC for easy detection of wasted children.
3. Set up a referral mechanism for timely referral of wasted children for timely treatment and management.
4.Procure and distribute anthropometric equipments</t>
  </si>
  <si>
    <t xml:space="preserve">Health centres  and community </t>
  </si>
  <si>
    <t>Under 5 children, PLW and PLWHIV</t>
  </si>
  <si>
    <t>MoH - Monitor adherance to protocols and lead in coordination</t>
  </si>
  <si>
    <t>UNICEF,WFP,UNHCR, WHO and FAO to provide  Financial and technical support for ealy detection and treatment of wasted children. Civil society to support through direct implemention of the nutrition intervention at field level.</t>
  </si>
  <si>
    <t>Build the capacity of community health workers to identify and, treat children with complicated and uncomplicated wasting and monitor their nutritional rehabilitation in the home.</t>
  </si>
  <si>
    <t>Community/health center</t>
  </si>
  <si>
    <t xml:space="preserve">CNVs/Under 5 children </t>
  </si>
  <si>
    <t xml:space="preserve">MoH </t>
  </si>
  <si>
    <t>UNICEF,WFP,UNHCR, WHO and FAO to provide technical support for developemnt of the training modules and curicullum.
Civil society to support with projects costs of rolling the training and capacity building at different levels</t>
  </si>
  <si>
    <t>Strengthen national health information systems to regularly monitor and report wasting and wasting-related data to inform the implementation of national services for its effective prevention and treatment of wasting.</t>
  </si>
  <si>
    <t xml:space="preserve">Health center/MoH national level </t>
  </si>
  <si>
    <t>Children U5/PLW/PLHIV</t>
  </si>
  <si>
    <t>UNICEF,WFP,UNHCR, WHO and FAO to provide technical support for the development and roll out of the information management system.
Civil society organizations to roll out of the nutrition information syatem at nutrition service delivery points and data management centres.</t>
  </si>
  <si>
    <t>Support procurement  and   inclusion of Ready to Use Therapeutic Foods (RUTF) ,Ready to Use supplementary Food( RUSF)  and therapeutic milk (F75 and F100) into the Model Essential Medicine List.</t>
  </si>
  <si>
    <t xml:space="preserve">1. Advocate with the government to include Ready to Use Therapeutic Foods (RUTF) and Ready to Use supplementary Food( RUSF) into the Model Essential Medicine List.
2. Advocate with government for budgetary allocation to procure, store and distribute RUTF and RUSF.
3. Procure and distribute Ready to Use Therapeutic Foods (RUTF) ,Ready to Use supplementary Food( RUSF)  and therapeutic milk (F75 and F100) supplies for tretment of wasting.
</t>
  </si>
  <si>
    <t xml:space="preserve">Policy Level- National </t>
  </si>
  <si>
    <t xml:space="preserve">Implementing partners and community </t>
  </si>
  <si>
    <t xml:space="preserve">MoH- enforcement of the policy </t>
  </si>
  <si>
    <t xml:space="preserve">UNICEF,WFP,UNHCR, WHO ,FAO  and Civil Society Organizations to provide technical support for the development and disermination of advocacy messages to higher level government offices.
</t>
  </si>
  <si>
    <t>Support government shock responsive social protection in areas with food insecurity giving a safety net transfer to families with at-risk children</t>
  </si>
  <si>
    <t>MoH/MoA/Ministry of Gender and Social protection</t>
  </si>
  <si>
    <t>Vulnerable families with malnourished children.</t>
  </si>
  <si>
    <t>Ministry of gender and social portection -  provide data and policty for targeting.</t>
  </si>
  <si>
    <t xml:space="preserve">Technical support in development of processes and provision of  implementation costs. </t>
  </si>
  <si>
    <t xml:space="preserve">Food </t>
  </si>
  <si>
    <t>Streamline supply chain systems for the delivery of key commodities for the treatment of child wasting</t>
  </si>
  <si>
    <t>Capacity building of government relevant department on procurement, distribution and general management of Specialised Nutrition Food (SNF) pipeline. This to ensure adequate resource allocation, timely procurement, prepositioning and distribution</t>
  </si>
  <si>
    <t xml:space="preserve">MoH department national level </t>
  </si>
  <si>
    <t xml:space="preserve">MoH staff- capacity </t>
  </si>
  <si>
    <t xml:space="preserve">MoH- identification of key participants and contribution into the design. </t>
  </si>
  <si>
    <t xml:space="preserve">FAO/WHO- Technical support in development of the policy and implementation costs. </t>
  </si>
  <si>
    <t>Support efforts to prevent and reduce aflatoxin and other toxins in therapeutic foods</t>
  </si>
  <si>
    <t>Capacity strengthening of quality control staff within the ministry to ensure therapeutic food and SNFs  quality monitoring and that a public health response capacity is in place to prevent occurrence and advice on response.</t>
  </si>
  <si>
    <t xml:space="preserve">MoH /NBS department national level </t>
  </si>
  <si>
    <t>MoH staff/national lab/national Bureau of Standards</t>
  </si>
  <si>
    <t xml:space="preserve">Map exisiting capacity and identify key staff for capacity builidng. </t>
  </si>
  <si>
    <t xml:space="preserve">FAO/WHO -Technical support in development of training package and implementation costs. </t>
  </si>
  <si>
    <t>Current (%)
(In the context of high refugee population, please consider referencing disaggregated data)</t>
  </si>
  <si>
    <t xml:space="preserve">South Sudan continues to experience a prolonged crisis as a result of several years of civil war which is exacerbated by mass population displacement and a collapsing economy, with declining food security and nutrition situation. The context of South Sudan is characterized by high operational costs for transportation of supplies. These high costs are a result of incessant conflict, displacement of populations, increased insecurity and inaccessible roads during the rainy season when most supplies are transported by air as the roads remain impassible. South Sudan is a young, resource-rich, largely agricultural country with a low-income status: 63 per cent of the population live below the nationally defined poverty line; 70 percent is under 30 years old; and around 85 per cent engage in subsistence agriculture. Poverty manifests itself in all dimensions: lack of access to lifesaving information; access to clean water; access to health and education; and a non-existent safety net to cushion the most vulnerable. Deep rooted issues such as increasing rates of food insecurity, limited access to quality basic health and nutrition services, unhealthy environment due to poor WASH and infrastructural gaps continue to impede any success in delivering treatment and prevention services for child wasting. 
The food security situation in South Sudan has continuously deteriorated since the start of the conflict. The number of food insecure people has increased from 3.9 million in 2015 to 7.2 million in April -July 2021 projection, the height of the lean season. Based on the IPC for Acute Malnutrition in December 2020, a total of 53 counties (68 per cent of the counties) were classified as IPC AMN Phase 3 and above in December 2020-March 2021.  The national prevalence of global acute malnutrition (GAM) remains at serious level, 11.7 per cent in December 2018 to 12.6 per cent during the same period in 2019. However, the prevalence at the height of hunger gap remained above the 15 percent emergency threshold at 16.2 percent.  Despite the food security, South Sudan  also  hosts  about 316,298 refugees (UNHCR, Refugee Population Statistics, Feb 2021) distributed mainly in  the 10 refugee camps in South Sudan (4 in Upper Nile State-52%, 3 in Unity State-38%, 1 in Western Equatoria-3%, and  2 in Central Equatoria- 5%) who mainly rely on humanitarian food assisstance due to limited livelihood opportunities. Out of this, 54,317 are under 5 years old, 18,035 under 2 years old, and 12,652 pregnant and lactating women. The 2019 UNHCR's  Standardized Expanded Nutrition Survey (SENS)  accross the refugee camps showed: 11.2%  average GAM prevalence, 2.3%  average SAM prevalence, 52.3% avaerage anemia prevalence in children under 5, and 28.6% average anemia prevalence in non-pregnant women.300,000 refugees. 
The cumulative effect of many years of conflict, displacement, economic meltdown, lack of basic services perpetuated the basic and underlying causes of malnutrition—limiting the impact of treatment.  Acute malnutrition is attributed to the persistent high food insecurity, poor maternal nutrition and poor infant and young child feeding practices as well as high morbidity due to a weak health system in the country. Currently, the limited quality and quantity of diets are significant factors for these persistently high rates of wasting. Only 7% of children under 2 years receive the minimum number of calories to support their daily basic needs, and only 15% of children receive the minimum number of food groups per day.  
A child’s general health status contributes to the vicious cycle of infection and malnutrition. Repeated episodes of diarrhea, malaria or respiratory infections, aggravated by lack of access to health care and to water and sanitation services can impact a child’s ability to consume and utilize nutrients even when adequately provided. About 38% of all the children assessed in the recent FSNMS reported an illness two weeks preceding the assessment, fever attributed to malaria leading in the type of illness (45.5%). Furthermore, the 2020 has been characterized by several emerging and anticipated shocks that further impacted hugely on the nutrition situation of children as well as nutrition service delivery. The COVID pandemic, floods in Jonglei and heightened inter communal conflict were shocks that tremendously impacted access to nutrition services in the country. Even before these shocks, access to nutrition and health facilities were sub-optimum and a challenge in intercommunal fighting and crisis settings. COVID-19 related disruptions, including those rightfully implemented to curb coronavirus infection rates, as well as changes in SAM and MAM admission criteria for children has exacerbated access to services alongside other factors such as heightened intercommunal conflict and insecurity, worsening economic crises, flooding, among others.
The multi-sectoral component of acute malnutrition and the enabling factors within the country are clear drivers of the significant deterioration of the nutrition situation in South Sudan in 2019. This leads to an increased projection of children likely to suffer from acute malnutrition in the remaining months of 2019 and 2020 indicative of a looming nutritional emergency that need to be addressed urgently and extensively.  In addition to this, approximately 17000 refugees will also need nutrition assistance, including 3000 and 11000 children projected to be severely and moderately malnourished respectively and 3000 pregnant and lactating women. In 2020, about 1.8 million people will need nutrition assistance in the country, including about 300,000 and 1.0 million children projected to be severely and moderately malnourished, respectively. A further 500,000 pregnant and lactating women are also projected to be acutely malnourished in 2020. In South Sudan, the causes of malnutrition are multi-faceted and there is greater diversity of actors involved who either directly or indirectly influences people’s nutrition status. Child undernutrition is caused not just by the lack of adequate, nutritious food, but by frequent illness, poor care practices and lack of access to health and other social services. These multifactorial determinants were first outlined in UNICEF’s conceptual framework of child undernutrition more than two decades ago. Identifying immediate, underlying and basic causes of undernutrition, the framework has evolved to incorporate new knowledge and evidence on the causes, consequences and impacts of undernutrition. This involving diversity of actors are to be incorporated and their focus, expertise and reach strategically harnessed, in order to achieve the sort of transformative systemic change that is needed to address wasting in the global action plan. 
Although high burden of malnutrition is observed across the 10 states of South Sudan, about 50% of the total caseload is in the 3 GUN states: Unity, Upper Nile and Jonglei. Furthermore, high burden of acute malnutrition is also observed in Warrap and Northern Baher El Ghazel. In the recent IPC analysis, about 6 counties were classified with population in population in catastrophe which include Pibor, Akobo (Jonglei State), Tonj North, Tonj South, Tonj East (Warrap) and Aweil North (Northern Bahel El Ghazel. Cumulatively the fives states of Jonglei, Unity, Upper Nile, Warrap and Northern Bahr El Ghazel account for 67 percent of the total burden of malnutrition in South Sudan. </t>
  </si>
  <si>
    <t>According to the December 2020, IPC Acute Malnutrition (AMN projection analysis, the acute malnutrition situation was projected likely to deteriorate during the lean (April -July 2021) season in most counties in the country. Seasonal deterioration of acute malnutrition situation is expected during the lean season due to increased morbidity, high food insecurity and poor infant and young child feeding practices. A total of 57 counties are projected to be in Phase 3 and above. One county in Renk is projected to be in phase 5, while 38 counties are in critical and 19 counties in serious IPC AMN classification during the projection period. Based on the historical data trends, Renk is projected to be in Phase 5 due to GAM rates above 30 %  in Renk in three consecutive years as well as the recent disruptions to basic health, nutrition and food security and livelihoods services, ‘Extremely Critical’. A total of 9 counties that were previously classified as Phase 3 ‘Serious’ during the last lean season and are now projected to deteriorate to a worse phase in the coming 2021 projection period. Likewise, 4 counties that were previously Phase 2 ‘Alert’ during the last lean season, are projected to be Phase 3 ‘Serious’ for the 2021 projection period. Out of the counties in phase 4, nearly 70% are in Greater Upper Nile followed by Greater Bahr El Ghazel 18%). Counties in Upper Nile (29%), Jonglei (24%), Unity (16%), Eastern Equatoria (13%) and Warrap (8%), Northern Bahr El Ghazal (5%) and Lakes (5%) are in phase 4.
The highest burden of malnutrition was experienced in the Greater Upper Nile (Jonglei, Unity and Upper Nile) with about 50% of the burden of wasting followed by 30.3% in Greater Baher El Ghazel and 20.3% in the Greater Equatoria. The high burden proportions correlate well with the high GAM rates in Greater Upper Nile ranging from 19.6 percent in Unity to 22.6 in Upper Nile and 24.2 percent in Jonglei. These are the highest GAM rates experienced in the country and contribute to the high burden observed in this region. In 2021, a total of 1.4 million children were projected to be malnourished including close to 300,000 severe acute malnutrition. The highest caseload is from the 3 GUN states: Unity, Upper Nile and Jonglei. Furthermore, high burden of acute malnutrition is also observed in Warrap and Northern Baher El Ghazel. In the recent IPC analysis, about 6 counties were classified with population in population in catastrophe which include Pibor, Akobo (Jonglei State), Tonj North, Tonj South, Tonj East (Warrap) and Aweil North (Northern Bahel El Ghazel. Cumulatively the five states of Jonglei, Unity, Upper Nile, Warrap and Northern Bahr El Ghazel account for 67 percent of the total burden of malnutrition in South Sudan. These states are most associated with repeated and heightened inter communal fighting, flooding, high food insecurity as well as the general nationwide drivers of poor infant and young child feeding practices, poor caring practices, COVID 19, etc
Food security indicators are worse in Greater Upper Nile region, as compared to other regions. According to the IPC analysis findings released in December 2020, the food security situation has generally deteriorated across all the analysis periods compared to the same time last year. This deterioration is attributed to the effects of the excessive flooding that happened late last year and affected crop and livestock production. In the current analysis period of October to November 2020, an estimated 2.945 million people, representing 65% of the population in Greater Upper Nile region faced Crisis (IPC Phase 3) or worse acute food insecurity. This number was projected to increase to 3 million (66.5% of the population in Greater Upper Nile) in the first projection period of December 2020 to March 2021. At the peak of the lean season between April and July 2021, which is also the second projection period, it is estimated that 4.5 million people (76.4% of the region’s population) in Greater Upper Nile region will likely face Crisis (IPC Phase 3) or worse acute food insecurity. During all the analysis periods, all the counties in the Greater Upper Nile region were in Crisis (IPC Phase 3) or Emergency (IPC Phase 4) classification. Food insecurity is also high in the States of Warrap and Northern Bahr el Ghazal where across the entire IPC analysis periods, the proportion of populations facing Crisis (IPC Phase 3) or worse acute food insecurity was more than 50%, peaking during the lean season. In all these regions, food insecurity is driven by weather extremes (drought or flooding), insecurity, population displacements, low crop and livestock production, the macroeconomic crisis, high food prices, poor access to basic services, diseases and pests, the effects of COVID-19, and the cumulative effects of prolonged years of asset depletion and loss of livelihoodsund and the South Sudan Humanitarian Fund, among other sources. WASH, health and nutrition assistance continues, but response gaps remain high. Furthermore, the conflict especially in Jonglei, parts of Lakes, and Central Equatoria has resulted in closure of over 80 OTP sites leading to over 5000 wasted children unable to access services in the first semester of 2020.</t>
  </si>
  <si>
    <r>
      <t xml:space="preserve">Current National % of Low-Birth-Weight newborns 
</t>
    </r>
    <r>
      <rPr>
        <i/>
        <sz val="12"/>
        <color theme="0"/>
        <rFont val="Calibri"/>
        <family val="2"/>
        <scheme val="minor"/>
      </rPr>
      <t>(Source:Unicef-WHO Low bith estimates 2000-2015)</t>
    </r>
  </si>
  <si>
    <t>Screening and  prevention  of malnutrition in pregnant and Lactating  woman (South Sudan MIYCN Guidelines 2018)</t>
  </si>
  <si>
    <t>Multiple Micronutrient supplementation support to the population at risk especially Adolescents and PLWs (South Sudan MIYCN Guidelines, 2018)</t>
  </si>
  <si>
    <t>Operational Accelerator for:</t>
  </si>
  <si>
    <t>Model Farm establishments in the community
(Agriculture, forestry and rural development sector strategic plan (2013-2018); 
Basic package for health and nutrition services for Southern Sudan, 2009)</t>
  </si>
  <si>
    <t>Pregnant women attend at least 4 ANC visits.   Pregnant women delivering at health facilities attended by a skilled birth attendant (midwife, nurse, doctor or clinical officer)</t>
  </si>
  <si>
    <t>79% U5
76% PLW</t>
  </si>
  <si>
    <r>
      <t xml:space="preserve">Current National Universal Health Coverage Index 
</t>
    </r>
    <r>
      <rPr>
        <i/>
        <sz val="11"/>
        <color theme="0"/>
        <rFont val="Calibri (Body)"/>
      </rPr>
      <t>Source: Atlas of African Health Statistics 2018 Universal health coverage and the Sustainable Development Goals in the WHO African Region</t>
    </r>
  </si>
  <si>
    <t>Health</t>
  </si>
  <si>
    <t>1. Provision of Integrated Management of Neonatal and Childhood Illness ( IMNCI)                                                                                                                                                                                                                                                                                                                                                   
2. Intergrated community case management  through BOMA Health Initiative (iCCM/BHI )                                                                                                                                                                                                                                                                                                                               
3.  Increase access to routine immunization services.                                                                                                                                                                                                                                                                                                                                                         
4. Early Childhood Development including birth registration</t>
  </si>
  <si>
    <t xml:space="preserve">1. Provision of  long lasting insecticide nets (LLINs) for malaria prevention.                                                                                                                                                                                                                                                                                                                                                                                         2. Support testing and treat malaria  for early detection and prompt malaria treatment.   
3. Screening of children for TB/HIV 
</t>
  </si>
  <si>
    <r>
      <t xml:space="preserve">National % Exclusive breastfeeding under 6 months 
(Source:  </t>
    </r>
    <r>
      <rPr>
        <i/>
        <sz val="12"/>
        <color theme="0"/>
        <rFont val="Calibri"/>
        <family val="2"/>
        <scheme val="minor"/>
      </rPr>
      <t>FSNMS round 25)</t>
    </r>
  </si>
  <si>
    <t xml:space="preserve">National and states (MoH) Responsible for Reproductive Health, capacity building, human resources and program integration, Strategy/policy/  guidelines/trg materials development, monitoring and supervision
</t>
  </si>
  <si>
    <t xml:space="preserve">Strengthen food value chains that aim to improve the availability and affordability of healthy and nutritious diets, for all vulnerable groups at all times, including animal source foods, pulses, fruits and vegetables biofortified crops (using conventional crop breeding methods) and fortified complementary food, as well preventing losses durring, Harvesting, transportation and Storage </t>
  </si>
  <si>
    <t xml:space="preserve">Household level, community and health facility level, Stakeholders involved at policy level </t>
  </si>
  <si>
    <t xml:space="preserve">Support the integration of livelihood dynamics and seasonality in the design and delivery of emergency and resilience building programmes countries to meet the nutritional needs of children in situations of acute food insecurity  </t>
  </si>
  <si>
    <t xml:space="preserve">Improve access to age-appropriate nutritious, affordable and sustainable foods through social protection transfers (cash or in kind) targeting at risk children and women   </t>
  </si>
  <si>
    <r>
      <t xml:space="preserve">National Coverage:  Management of severe acute malnutrition (SAM) – Inpatient 
</t>
    </r>
    <r>
      <rPr>
        <i/>
        <sz val="12"/>
        <color theme="0"/>
        <rFont val="Calibri"/>
        <family val="2"/>
        <scheme val="minor"/>
      </rPr>
      <t>(Source:NIS 2020)</t>
    </r>
  </si>
  <si>
    <r>
      <t xml:space="preserve">National Coverage:  Management of severe acute malnutrition (SAM) – Outpatient 
</t>
    </r>
    <r>
      <rPr>
        <i/>
        <sz val="12"/>
        <color theme="0"/>
        <rFont val="Calibri"/>
        <family val="2"/>
        <scheme val="minor"/>
      </rPr>
      <t>(Source: NIS 2020</t>
    </r>
    <r>
      <rPr>
        <sz val="12"/>
        <color theme="0"/>
        <rFont val="Calibri"/>
        <family val="2"/>
        <scheme val="minor"/>
      </rPr>
      <t>)</t>
    </r>
  </si>
  <si>
    <r>
      <t xml:space="preserve">National Coverage:  Management of Moderate acute malnutrition (MAM- Under 5 ) – Outpatient 
</t>
    </r>
    <r>
      <rPr>
        <i/>
        <sz val="12"/>
        <color theme="0"/>
        <rFont val="Calibri"/>
        <family val="2"/>
        <scheme val="minor"/>
      </rPr>
      <t>(Source: NIS 2020)</t>
    </r>
  </si>
  <si>
    <r>
      <t xml:space="preserve">National Coverage:  Management of acute malnutrition(PLW ) – Outpatient 
</t>
    </r>
    <r>
      <rPr>
        <i/>
        <sz val="12"/>
        <color theme="0"/>
        <rFont val="Calibri"/>
        <family val="2"/>
        <scheme val="minor"/>
      </rPr>
      <t>(Source: NIS 2020)</t>
    </r>
  </si>
  <si>
    <r>
      <t xml:space="preserve">National Coverage:  Management of acute malnutrition(PLWHIV ) – Outpatient 
</t>
    </r>
    <r>
      <rPr>
        <i/>
        <sz val="12"/>
        <color theme="0"/>
        <rFont val="Calibri"/>
        <family val="2"/>
        <scheme val="minor"/>
      </rPr>
      <t>(2020 or most recent data)</t>
    </r>
  </si>
  <si>
    <t>1. Support the Nutrition information reporting through the national DHIS2.
2. Support the roll out of SCOPE-CODA ,digital beneficiary management system.
3. Sharing Nutrition Information System data with MOH
4. Printing and distribution of recording and reporting tools.</t>
  </si>
  <si>
    <t>1. Development of standard curriculum and roll out training of Community Nutrition volunteers and skilled health workers 
 2.  Strengthen on job coaching and mentorship of CNVs and skilled health workers  
3. ICCM including treatment of acute malnutrition in areas with no/limited access to PHC services.
 4.  Develop reporting and monitoring system and training database of CNVs and health workers trained.</t>
  </si>
  <si>
    <t>Link families with wasted  children under 5 years and Pregnant and Lactating Women are targeted and supported(second level targeting) with nutrition sensitive Food Security and Livelihood (FSL)  e.g inclusion in complementary fresh food voucher distribution, provision of agricultural inputs; re-stocking accompanied by technical training support and other income generating activities.</t>
  </si>
  <si>
    <t xml:space="preserve">1. Condcut Social Behavioral change communication Training of health care providers , community nutrition volunteers and BomaHealth Workers,Mother support group, mothers/caregivers on key MIYCN practices
2. Community engagement in all the cycles of  MIYCN activities       
3.Revision /Development of policy/strategy/standards on BFHI/BMS/MNP/LNS 
4.Mass media component (radio spots, radio jingles, dramas on nutrition).Endorse Codes and Standards like BMS and BFHI and establishment  of counselling corners.
5. Enrolment of pregnant women for antenatal to timely educate mothers to improve positive uptake of breastfeeding messages.
             </t>
  </si>
  <si>
    <t>Country Operational Roadmap</t>
  </si>
  <si>
    <t>The GAP Operational Roadmap</t>
  </si>
  <si>
    <t>Budget and Population Targets</t>
  </si>
  <si>
    <t>COUNTRY:  SOUTH SUDAN</t>
  </si>
  <si>
    <r>
      <t xml:space="preserve">SYSTEM </t>
    </r>
    <r>
      <rPr>
        <b/>
        <sz val="9"/>
        <color theme="0"/>
        <rFont val="Calibri"/>
        <family val="2"/>
        <scheme val="minor"/>
      </rPr>
      <t xml:space="preserve">
</t>
    </r>
    <r>
      <rPr>
        <sz val="9"/>
        <color theme="0"/>
        <rFont val="Calibri"/>
        <family val="2"/>
        <scheme val="minor"/>
      </rPr>
      <t>(Health, Food, WASH, Social Protection)</t>
    </r>
  </si>
  <si>
    <t xml:space="preserve">PRIORITY ACTION </t>
  </si>
  <si>
    <t>TARGET POPULATION</t>
  </si>
  <si>
    <r>
      <t xml:space="preserve">UNIT COST
</t>
    </r>
    <r>
      <rPr>
        <sz val="8"/>
        <color theme="0"/>
        <rFont val="Calibri"/>
        <family val="2"/>
        <scheme val="minor"/>
      </rPr>
      <t>(per year)</t>
    </r>
  </si>
  <si>
    <t>TOTAL
(Target Population x Unit Cost)</t>
  </si>
  <si>
    <t>U2</t>
  </si>
  <si>
    <t>U5 (Total)</t>
  </si>
  <si>
    <t>Other (specify)</t>
  </si>
  <si>
    <t>Outcome 1:  Reduced incidence of Low Birth Weight</t>
  </si>
  <si>
    <t>Iron Folate Supplementation for PLW</t>
  </si>
  <si>
    <t>1. Promote Skilled birth attendants/deliveries in Health Facilities
2. Promote antenatal care</t>
  </si>
  <si>
    <t>Increase the use of effective  contraceptions</t>
  </si>
  <si>
    <t>Multiple micronutrient supplementation</t>
  </si>
  <si>
    <t>Facilitate the establishment of  model Farms</t>
  </si>
  <si>
    <t xml:space="preserve">Blanket Supplementary Feeding Programme for Prevention </t>
  </si>
  <si>
    <t xml:space="preserve">Targeted supplementary feeding program for Treatment </t>
  </si>
  <si>
    <t>Subsidy and other production based entitilements to most vulnerable community</t>
  </si>
  <si>
    <t>Social protection</t>
  </si>
  <si>
    <t xml:space="preserve"> Contribute to school feeding programs as a means to improve nutritional quality of school meals and to create markets for local produce</t>
  </si>
  <si>
    <t xml:space="preserve"> Establishment of school gardens to be used to supplement the diet and act as teaching platform for school children (for nutrition and agricultural skills), on-school demonstration for parents, </t>
  </si>
  <si>
    <t>Nutrition education and cooking demonstrations to adolescents in the schools</t>
  </si>
  <si>
    <t>Subtotal:</t>
  </si>
  <si>
    <t>Outcome 2:  Improved Child Health</t>
  </si>
  <si>
    <t xml:space="preserve">Provision of Integrated Management of Neonatal and Childhood Illness ( IMNCI)  </t>
  </si>
  <si>
    <t>Intergrated community case management  through BOMA Health Initiative (iCCM/BHI )</t>
  </si>
  <si>
    <t xml:space="preserve">Increase access to routine immunization services. </t>
  </si>
  <si>
    <t>Early Childhood Development including birth registration</t>
  </si>
  <si>
    <t xml:space="preserve">Provision of  long lasting insecticide nets (LLINs) for malaria prevention. </t>
  </si>
  <si>
    <t xml:space="preserve">Support testing and treat malaria  for early detection and prompt malaria treatment. </t>
  </si>
  <si>
    <t>Screening of children for TB/HIV</t>
  </si>
  <si>
    <t xml:space="preserve">Build capacity of midwives and TBAs to identify low-birth weight cases in home delivery and refer to the health facilities. </t>
  </si>
  <si>
    <t xml:space="preserve">Growth Monitoring, breastfeeding support. </t>
  </si>
  <si>
    <t>Promote  integrated  pest  and  disease  management  (IPDM)  methods  and practices  including  promotion  of  prudent  use  of  appropriate  chemical pesticides.</t>
  </si>
  <si>
    <t>Increase access to hygiene by familiies of children with SAM and PLW</t>
  </si>
  <si>
    <t>Provide refugees with access to adequate and safe water and make them live in clean environement with improved hygeine.</t>
  </si>
  <si>
    <t>Outcome 3:  Improved Infant and Young Child Feeding</t>
  </si>
  <si>
    <t xml:space="preserve">Health </t>
  </si>
  <si>
    <t>Promotion of early initiation and exclusive breastfeeding rates, continued breast feeding after 2 years and adequate complementary feeding</t>
  </si>
  <si>
    <t>Strengthen food value chains</t>
  </si>
  <si>
    <t>Improve analysis, decision-making and response for food secutiry component</t>
  </si>
  <si>
    <t>Support the integration of livelihood dynamics and seasonality in food system</t>
  </si>
  <si>
    <t>Social protection  (+ vulnerable population)</t>
  </si>
  <si>
    <t>Outcome 4:  Improved Treatment of Children, PLW, PLWHIV with Wasting by Strengthening Health Systems and Integrating Treatment into Routine Primary Health Services</t>
  </si>
  <si>
    <t xml:space="preserve">Management of severe acute malnutrition (SAM) – Inpatient </t>
  </si>
  <si>
    <t xml:space="preserve">Management of severe acute malnutrition (SAM) – Outpatient </t>
  </si>
  <si>
    <t xml:space="preserve">Management of Moderate acute malnutrition (MAM- Under 5 ) – Outpatient </t>
  </si>
  <si>
    <t xml:space="preserve">Management of acute malnutrition(PLW ) – Outpatient </t>
  </si>
  <si>
    <t xml:space="preserve"> Management of acute malnutrition(PLWHIV ) – Outpatient </t>
  </si>
  <si>
    <t xml:space="preserve">Social protection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</si>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</sst>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_-* #,##0.00_-;\-* #,##0.00_-;_-* &quot;-&quot;??_-;_-@_-"/>
  </numFmts>
  <fonts count="22" x14ac:knownFonts="1">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sz val="12"/>
      <name val="STKaiti"/>
      <charset val="134"/>
    </font>
    <font>
      <sz val="12"/>
      <name val="Arial Narrow"/>
      <family val="2"/>
    </font>
    <font>
      <i/>
      <sz val="12"/>
      <name val="Arial Narrow"/>
      <family val="2"/>
    </font>
    <font>
      <b/>
      <sz val="28"/>
      <name val="Helvetica"/>
      <family val="2"/>
    </font>
    <font>
      <b/>
      <sz val="20"/>
      <name val="Helvetica"/>
      <family val="2"/>
    </font>
    <font>
      <sz val="18"/>
      <name val="Helvetica"/>
      <family val="2"/>
    </font>
    <font>
      <b/>
      <sz val="16"/>
      <name val="Helvetica"/>
      <family val="2"/>
    </font>
    <font>
      <sz val="12"/>
      <name val="Calibri"/>
      <family val="2"/>
      <scheme val="minor"/>
    </font>
    <font>
      <i/>
      <sz val="12"/>
      <color theme="0"/>
      <name val="Calibri"/>
      <family val="2"/>
      <scheme val="minor"/>
    </font>
    <font>
      <i/>
      <sz val="11"/>
      <color theme="0"/>
      <name val="Calibri (Body)"/>
    </font>
    <font>
      <sz val="28"/>
      <color rgb="FF0070C0"/>
      <name val="Calibri"/>
      <family val="2"/>
      <scheme val="minor"/>
    </font>
    <font>
      <sz val="18"/>
      <color rgb="FF0070C0"/>
      <name val="Calibri"/>
      <family val="2"/>
      <scheme val="minor"/>
    </font>
    <font>
      <b/>
      <sz val="16"/>
      <color theme="1"/>
      <name val="Calibri"/>
      <family val="2"/>
      <scheme val="minor"/>
    </font>
    <font>
      <b/>
      <sz val="9"/>
      <color theme="0"/>
      <name val="Calibri"/>
      <family val="2"/>
      <scheme val="minor"/>
    </font>
    <font>
      <sz val="9"/>
      <color theme="0"/>
      <name val="Calibri"/>
      <family val="2"/>
      <scheme val="minor"/>
    </font>
    <font>
      <sz val="8"/>
      <color theme="0"/>
      <name val="Calibri"/>
      <family val="2"/>
      <scheme val="minor"/>
    </font>
    <font>
      <sz val="12"/>
      <color rgb="FF0070C0"/>
      <name val="Calibri"/>
      <family val="2"/>
      <scheme val="minor"/>
    </font>
    <font>
      <b/>
      <sz val="16"/>
      <color rgb="FF0070C0"/>
      <name val="Calibri"/>
      <family val="2"/>
      <scheme val="minor"/>
    </font>
  </fonts>
  <fills count="13">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0"/>
        <bgColor indexed="64"/>
      </patternFill>
    </fill>
    <fill>
      <patternFill patternType="solid">
        <fgColor theme="4"/>
        <bgColor indexed="64"/>
      </patternFill>
    </fill>
    <fill>
      <patternFill patternType="solid">
        <fgColor rgb="FF002060"/>
        <bgColor indexed="64"/>
      </patternFill>
    </fill>
    <fill>
      <patternFill patternType="solid">
        <fgColor theme="6" tint="0.79998168889431442"/>
        <bgColor indexed="64"/>
      </patternFill>
    </fill>
    <fill>
      <patternFill patternType="solid">
        <fgColor rgb="FFFFFF00"/>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42">
    <xf numFmtId="0" fontId="0" fillId="0" borderId="0" xfId="0"/>
    <xf numFmtId="0" fontId="4" fillId="0" borderId="0" xfId="0" applyFont="1"/>
    <xf numFmtId="0" fontId="5" fillId="0" borderId="0" xfId="0" applyFont="1"/>
    <xf numFmtId="0" fontId="5" fillId="0" borderId="35" xfId="0" applyFont="1" applyBorder="1"/>
    <xf numFmtId="0" fontId="5" fillId="0" borderId="4" xfId="0" applyFont="1" applyBorder="1"/>
    <xf numFmtId="0" fontId="5" fillId="0" borderId="5" xfId="0" applyFont="1" applyBorder="1"/>
    <xf numFmtId="0" fontId="5" fillId="0" borderId="26" xfId="0" applyFont="1" applyBorder="1"/>
    <xf numFmtId="0" fontId="5" fillId="0" borderId="38" xfId="0" applyFont="1" applyBorder="1"/>
    <xf numFmtId="0" fontId="5" fillId="0" borderId="7" xfId="0" applyFont="1" applyBorder="1"/>
    <xf numFmtId="0" fontId="5" fillId="0" borderId="8" xfId="0" applyFont="1" applyBorder="1"/>
    <xf numFmtId="0" fontId="5" fillId="0" borderId="39" xfId="0" applyFont="1" applyBorder="1"/>
    <xf numFmtId="0" fontId="5"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top"/>
    </xf>
    <xf numFmtId="0" fontId="10" fillId="0" borderId="0" xfId="0" applyFont="1" applyAlignment="1">
      <alignment vertical="center"/>
    </xf>
    <xf numFmtId="0" fontId="10" fillId="0" borderId="0" xfId="0" applyFont="1"/>
    <xf numFmtId="0" fontId="0" fillId="0" borderId="4" xfId="0" applyFont="1" applyBorder="1"/>
    <xf numFmtId="0" fontId="0" fillId="0" borderId="7" xfId="0" applyFont="1" applyBorder="1"/>
    <xf numFmtId="0" fontId="1" fillId="3" borderId="5" xfId="3" applyFont="1" applyBorder="1" applyAlignment="1">
      <alignment horizontal="center" wrapText="1"/>
    </xf>
    <xf numFmtId="0" fontId="5" fillId="0" borderId="33" xfId="0" applyFont="1" applyBorder="1"/>
    <xf numFmtId="0" fontId="5" fillId="0" borderId="20" xfId="0" applyFont="1" applyBorder="1"/>
    <xf numFmtId="0" fontId="5" fillId="0" borderId="34" xfId="0" applyFont="1" applyBorder="1"/>
    <xf numFmtId="0" fontId="5" fillId="0" borderId="24" xfId="0" applyFont="1" applyBorder="1"/>
    <xf numFmtId="0" fontId="0" fillId="0" borderId="5" xfId="0" applyFont="1" applyBorder="1" applyAlignment="1">
      <alignment horizontal="left" vertical="top" wrapText="1"/>
    </xf>
    <xf numFmtId="0" fontId="0" fillId="0" borderId="5" xfId="0" applyFont="1" applyBorder="1" applyAlignment="1">
      <alignment horizontal="left" vertical="top"/>
    </xf>
    <xf numFmtId="0" fontId="0" fillId="0" borderId="8" xfId="0" applyFont="1" applyBorder="1" applyAlignment="1">
      <alignment horizontal="left" vertical="top" wrapText="1"/>
    </xf>
    <xf numFmtId="0" fontId="0" fillId="0" borderId="8" xfId="0" applyFont="1" applyBorder="1" applyAlignment="1">
      <alignment horizontal="left" vertical="top"/>
    </xf>
    <xf numFmtId="0" fontId="0" fillId="8"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8" borderId="8" xfId="0" applyFont="1" applyFill="1" applyBorder="1" applyAlignment="1">
      <alignment horizontal="left" vertical="center" wrapText="1"/>
    </xf>
    <xf numFmtId="0" fontId="0" fillId="0" borderId="5" xfId="0" applyFont="1" applyBorder="1" applyAlignment="1">
      <alignment horizontal="left"/>
    </xf>
    <xf numFmtId="0" fontId="1" fillId="0" borderId="5" xfId="0" applyFont="1" applyBorder="1" applyAlignment="1">
      <alignment vertical="top" wrapText="1"/>
    </xf>
    <xf numFmtId="0" fontId="1" fillId="8" borderId="5" xfId="0" applyFont="1" applyFill="1" applyBorder="1" applyAlignment="1">
      <alignment vertical="top" wrapText="1"/>
    </xf>
    <xf numFmtId="0" fontId="1" fillId="8" borderId="7" xfId="0" applyFont="1" applyFill="1" applyBorder="1" applyAlignment="1">
      <alignment horizontal="center" vertical="center" wrapText="1"/>
    </xf>
    <xf numFmtId="0" fontId="1" fillId="0" borderId="8" xfId="0" applyFont="1" applyBorder="1" applyAlignment="1">
      <alignment vertical="top" wrapText="1"/>
    </xf>
    <xf numFmtId="0" fontId="1" fillId="8" borderId="8" xfId="0" applyFont="1" applyFill="1" applyBorder="1" applyAlignment="1">
      <alignment vertical="top" wrapText="1"/>
    </xf>
    <xf numFmtId="0" fontId="1" fillId="8" borderId="4" xfId="0" applyFont="1" applyFill="1" applyBorder="1" applyAlignment="1">
      <alignment horizontal="center" vertical="center"/>
    </xf>
    <xf numFmtId="9" fontId="6" fillId="0" borderId="0" xfId="1" applyFont="1" applyFill="1" applyBorder="1" applyAlignment="1">
      <alignment vertical="center" wrapText="1"/>
    </xf>
    <xf numFmtId="0" fontId="6" fillId="0" borderId="0" xfId="0" applyFont="1" applyFill="1" applyBorder="1" applyAlignment="1">
      <alignment vertical="center" wrapText="1"/>
    </xf>
    <xf numFmtId="0" fontId="1" fillId="0" borderId="5" xfId="0" applyFont="1" applyBorder="1" applyAlignment="1">
      <alignment vertical="top"/>
    </xf>
    <xf numFmtId="0" fontId="0" fillId="0" borderId="4" xfId="0" applyFont="1" applyBorder="1" applyAlignment="1">
      <alignment horizontal="center" vertical="center"/>
    </xf>
    <xf numFmtId="9" fontId="11" fillId="0" borderId="5" xfId="0" applyNumberFormat="1" applyFont="1" applyFill="1" applyBorder="1" applyAlignment="1">
      <alignment horizontal="center" vertical="center" wrapText="1"/>
    </xf>
    <xf numFmtId="9" fontId="11" fillId="0" borderId="6" xfId="0" applyNumberFormat="1" applyFont="1" applyFill="1" applyBorder="1" applyAlignment="1">
      <alignment horizontal="center" vertical="center" wrapText="1"/>
    </xf>
    <xf numFmtId="9" fontId="11" fillId="0" borderId="8" xfId="0" applyNumberFormat="1" applyFont="1" applyFill="1" applyBorder="1" applyAlignment="1">
      <alignment horizontal="center" vertical="center" wrapText="1"/>
    </xf>
    <xf numFmtId="9" fontId="11" fillId="0" borderId="9" xfId="0" applyNumberFormat="1" applyFont="1" applyFill="1" applyBorder="1" applyAlignment="1">
      <alignment horizontal="center" vertical="center" wrapText="1"/>
    </xf>
    <xf numFmtId="0" fontId="0" fillId="8" borderId="26" xfId="0" applyFont="1" applyFill="1" applyBorder="1" applyAlignment="1">
      <alignment horizontal="left" vertical="center"/>
    </xf>
    <xf numFmtId="0" fontId="0" fillId="8" borderId="27" xfId="0" applyFont="1" applyFill="1" applyBorder="1" applyAlignment="1">
      <alignment horizontal="left" vertical="center"/>
    </xf>
    <xf numFmtId="0" fontId="0" fillId="8" borderId="28"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40" xfId="0" applyFont="1" applyBorder="1" applyAlignment="1">
      <alignment horizontal="left" vertical="center"/>
    </xf>
    <xf numFmtId="9" fontId="11" fillId="0" borderId="5" xfId="1" applyFont="1" applyFill="1" applyBorder="1" applyAlignment="1">
      <alignment horizontal="center" vertical="center" wrapText="1"/>
    </xf>
    <xf numFmtId="9" fontId="11" fillId="0" borderId="6" xfId="1" applyFont="1" applyFill="1" applyBorder="1" applyAlignment="1">
      <alignment horizontal="center"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3" fillId="9" borderId="4" xfId="5" applyFont="1" applyFill="1" applyBorder="1" applyAlignment="1">
      <alignment horizontal="left" vertical="center" wrapText="1"/>
    </xf>
    <xf numFmtId="0" fontId="3" fillId="9" borderId="5" xfId="5" applyFont="1" applyFill="1" applyBorder="1" applyAlignment="1">
      <alignment horizontal="left" vertical="center" wrapText="1"/>
    </xf>
    <xf numFmtId="0" fontId="3" fillId="9" borderId="7" xfId="5" applyFont="1" applyFill="1" applyBorder="1" applyAlignment="1">
      <alignment horizontal="left" vertical="center" wrapText="1"/>
    </xf>
    <xf numFmtId="0" fontId="3" fillId="9" borderId="8" xfId="5" applyFont="1" applyFill="1" applyBorder="1" applyAlignment="1">
      <alignment horizontal="left" vertical="center" wrapText="1"/>
    </xf>
    <xf numFmtId="0" fontId="1" fillId="4" borderId="1" xfId="4" applyFont="1" applyBorder="1" applyAlignment="1">
      <alignment horizontal="center" vertical="center"/>
    </xf>
    <xf numFmtId="0" fontId="1" fillId="4" borderId="4" xfId="4" applyFont="1" applyBorder="1" applyAlignment="1">
      <alignment horizontal="center" vertical="center"/>
    </xf>
    <xf numFmtId="0" fontId="1" fillId="4" borderId="2" xfId="4" applyFont="1" applyBorder="1" applyAlignment="1">
      <alignment horizontal="center" vertical="center"/>
    </xf>
    <xf numFmtId="0" fontId="1" fillId="4" borderId="5" xfId="4" applyFont="1" applyBorder="1" applyAlignment="1">
      <alignment horizontal="center" vertical="center"/>
    </xf>
    <xf numFmtId="0" fontId="1" fillId="4" borderId="2" xfId="4" applyFont="1" applyBorder="1" applyAlignment="1">
      <alignment horizontal="center" wrapText="1"/>
    </xf>
    <xf numFmtId="0" fontId="1" fillId="4" borderId="2" xfId="4" applyFont="1" applyBorder="1" applyAlignment="1">
      <alignment horizontal="center"/>
    </xf>
    <xf numFmtId="0" fontId="1" fillId="4" borderId="3" xfId="4" applyFont="1" applyBorder="1" applyAlignment="1">
      <alignment horizontal="center"/>
    </xf>
    <xf numFmtId="0" fontId="1" fillId="3" borderId="5" xfId="3" applyFont="1" applyBorder="1" applyAlignment="1">
      <alignment horizontal="center" wrapText="1"/>
    </xf>
    <xf numFmtId="0" fontId="1" fillId="3" borderId="6" xfId="3" applyFont="1" applyBorder="1" applyAlignment="1">
      <alignment horizont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0" fillId="0" borderId="0" xfId="0" applyFont="1" applyAlignment="1">
      <alignment horizontal="left" wrapText="1"/>
    </xf>
    <xf numFmtId="0" fontId="3" fillId="9" borderId="1" xfId="2" applyFont="1" applyFill="1" applyBorder="1" applyAlignment="1">
      <alignment horizontal="left" vertical="center" wrapText="1"/>
    </xf>
    <xf numFmtId="0" fontId="3" fillId="9" borderId="2" xfId="2" applyFont="1" applyFill="1" applyBorder="1" applyAlignment="1">
      <alignment horizontal="left" vertical="center" wrapText="1"/>
    </xf>
    <xf numFmtId="0" fontId="3" fillId="2" borderId="2" xfId="2" applyFont="1" applyBorder="1" applyAlignment="1">
      <alignment horizontal="left" vertical="center" wrapText="1"/>
    </xf>
    <xf numFmtId="0" fontId="3" fillId="2" borderId="3" xfId="2" applyFont="1" applyBorder="1" applyAlignment="1">
      <alignment horizontal="left" vertical="center" wrapText="1"/>
    </xf>
    <xf numFmtId="0" fontId="1" fillId="8" borderId="4" xfId="0" applyFont="1" applyFill="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3" fillId="9" borderId="7" xfId="7" applyFont="1" applyFill="1" applyBorder="1" applyAlignment="1">
      <alignment horizontal="left" vertical="center" wrapText="1"/>
    </xf>
    <xf numFmtId="0" fontId="3" fillId="9" borderId="8" xfId="7" applyFont="1" applyFill="1" applyBorder="1" applyAlignment="1">
      <alignment horizontal="left" vertical="center" wrapText="1"/>
    </xf>
    <xf numFmtId="10" fontId="11" fillId="0" borderId="8" xfId="1" applyNumberFormat="1" applyFont="1" applyFill="1" applyBorder="1" applyAlignment="1">
      <alignment horizontal="center" vertical="center" wrapText="1"/>
    </xf>
    <xf numFmtId="10" fontId="11" fillId="0" borderId="9" xfId="1" applyNumberFormat="1" applyFont="1" applyFill="1" applyBorder="1" applyAlignment="1">
      <alignment horizontal="center" vertical="center" wrapText="1"/>
    </xf>
    <xf numFmtId="0" fontId="3" fillId="2" borderId="1" xfId="2" applyFont="1" applyBorder="1" applyAlignment="1">
      <alignment horizontal="left" vertical="center" wrapText="1"/>
    </xf>
    <xf numFmtId="0" fontId="3" fillId="9" borderId="4" xfId="7" applyFont="1" applyFill="1" applyBorder="1" applyAlignment="1">
      <alignment horizontal="left" vertical="center" wrapText="1"/>
    </xf>
    <xf numFmtId="0" fontId="3" fillId="9" borderId="5" xfId="7" applyFont="1" applyFill="1" applyBorder="1" applyAlignment="1">
      <alignment horizontal="left" vertical="center" wrapText="1"/>
    </xf>
    <xf numFmtId="10" fontId="11" fillId="0" borderId="5" xfId="1" applyNumberFormat="1" applyFont="1" applyFill="1" applyBorder="1" applyAlignment="1">
      <alignment horizontal="center" vertical="center" wrapText="1"/>
    </xf>
    <xf numFmtId="10" fontId="11" fillId="0" borderId="6" xfId="1" applyNumberFormat="1"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8"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4" xfId="0" applyFont="1" applyBorder="1" applyAlignment="1">
      <alignment horizontal="center" vertical="center" wrapText="1"/>
    </xf>
    <xf numFmtId="0" fontId="0" fillId="0" borderId="5" xfId="0" applyFont="1" applyBorder="1" applyAlignment="1">
      <alignment horizontal="left"/>
    </xf>
    <xf numFmtId="0" fontId="0" fillId="0" borderId="6" xfId="0" applyFont="1" applyBorder="1" applyAlignment="1">
      <alignment horizontal="left"/>
    </xf>
    <xf numFmtId="0" fontId="0" fillId="8" borderId="5" xfId="0" applyFont="1" applyFill="1" applyBorder="1" applyAlignment="1">
      <alignment horizontal="left" vertical="center" wrapText="1"/>
    </xf>
    <xf numFmtId="0" fontId="0" fillId="8" borderId="6" xfId="0" applyFont="1" applyFill="1" applyBorder="1" applyAlignment="1">
      <alignment horizontal="left" vertical="center" wrapText="1"/>
    </xf>
    <xf numFmtId="0" fontId="3" fillId="2" borderId="2" xfId="2" applyFont="1" applyBorder="1" applyAlignment="1">
      <alignment horizontal="center" vertical="center" wrapText="1"/>
    </xf>
    <xf numFmtId="0" fontId="3" fillId="2" borderId="3" xfId="2"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20" xfId="0" applyFont="1" applyBorder="1" applyAlignment="1">
      <alignment horizontal="center"/>
    </xf>
    <xf numFmtId="0" fontId="5" fillId="0" borderId="34" xfId="0" applyFont="1" applyBorder="1" applyAlignment="1">
      <alignment horizontal="center"/>
    </xf>
    <xf numFmtId="0" fontId="5" fillId="0" borderId="24"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2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39" xfId="0" applyFont="1" applyBorder="1" applyAlignment="1">
      <alignment horizontal="center"/>
    </xf>
    <xf numFmtId="0" fontId="0" fillId="0" borderId="5" xfId="0" applyFont="1" applyBorder="1" applyAlignment="1">
      <alignment horizontal="left" vertical="top" wrapText="1"/>
    </xf>
    <xf numFmtId="0" fontId="0" fillId="0" borderId="7" xfId="0" applyFont="1" applyBorder="1" applyAlignment="1">
      <alignment horizontal="center" vertical="center" wrapText="1"/>
    </xf>
    <xf numFmtId="0" fontId="0" fillId="0" borderId="8" xfId="0" applyFont="1" applyBorder="1" applyAlignment="1">
      <alignment horizontal="left" vertical="top" wrapText="1"/>
    </xf>
    <xf numFmtId="0" fontId="0" fillId="0" borderId="6" xfId="0" applyFont="1" applyBorder="1" applyAlignment="1">
      <alignment horizontal="left" vertical="top" wrapText="1"/>
    </xf>
    <xf numFmtId="10" fontId="11" fillId="0" borderId="8" xfId="0" applyNumberFormat="1" applyFont="1" applyFill="1" applyBorder="1" applyAlignment="1">
      <alignment horizontal="center" vertical="center" wrapText="1"/>
    </xf>
    <xf numFmtId="0" fontId="1" fillId="0" borderId="29" xfId="6" applyFont="1" applyFill="1" applyBorder="1" applyAlignment="1">
      <alignment horizontal="left" vertical="center" wrapText="1"/>
    </xf>
    <xf numFmtId="0" fontId="1" fillId="0" borderId="30" xfId="6" applyFont="1" applyFill="1" applyBorder="1" applyAlignment="1">
      <alignment horizontal="left" vertical="center" wrapText="1"/>
    </xf>
    <xf numFmtId="0" fontId="1" fillId="0" borderId="31" xfId="6" applyFont="1" applyFill="1" applyBorder="1" applyAlignment="1">
      <alignment horizontal="left" vertical="center" wrapText="1"/>
    </xf>
    <xf numFmtId="10"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40" xfId="0" applyFont="1" applyBorder="1" applyAlignment="1">
      <alignment horizontal="center"/>
    </xf>
    <xf numFmtId="0" fontId="0" fillId="0" borderId="39" xfId="0" applyFont="1" applyBorder="1" applyAlignment="1">
      <alignment horizontal="left"/>
    </xf>
    <xf numFmtId="0" fontId="0" fillId="0" borderId="32" xfId="0" applyFont="1" applyBorder="1" applyAlignment="1">
      <alignment horizontal="left"/>
    </xf>
    <xf numFmtId="0" fontId="0" fillId="0" borderId="42" xfId="0" applyFont="1" applyBorder="1" applyAlignment="1">
      <alignment horizontal="left"/>
    </xf>
    <xf numFmtId="0" fontId="0" fillId="0" borderId="39" xfId="0" applyFont="1" applyBorder="1" applyAlignment="1">
      <alignment horizontal="center"/>
    </xf>
    <xf numFmtId="0" fontId="0" fillId="0" borderId="32" xfId="0" applyFont="1" applyBorder="1" applyAlignment="1">
      <alignment horizontal="center"/>
    </xf>
    <xf numFmtId="0" fontId="0" fillId="0" borderId="42" xfId="0" applyFont="1" applyBorder="1" applyAlignment="1">
      <alignment horizontal="center"/>
    </xf>
    <xf numFmtId="0" fontId="0" fillId="0" borderId="41" xfId="0" applyFont="1" applyBorder="1" applyAlignment="1">
      <alignment horizontal="center"/>
    </xf>
    <xf numFmtId="10" fontId="0" fillId="0" borderId="5" xfId="0" applyNumberFormat="1" applyFont="1" applyBorder="1" applyAlignment="1">
      <alignment horizontal="center" wrapText="1"/>
    </xf>
    <xf numFmtId="10" fontId="0" fillId="0" borderId="5"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4" fontId="0" fillId="0" borderId="8" xfId="0" applyNumberFormat="1" applyFont="1" applyBorder="1" applyAlignment="1">
      <alignment horizontal="center" vertical="center" wrapText="1"/>
    </xf>
    <xf numFmtId="164" fontId="0" fillId="0" borderId="9" xfId="0" applyNumberFormat="1" applyFont="1" applyBorder="1" applyAlignment="1">
      <alignment horizontal="center" vertical="center" wrapText="1"/>
    </xf>
    <xf numFmtId="0" fontId="3" fillId="2" borderId="10" xfId="2" applyFont="1" applyBorder="1" applyAlignment="1">
      <alignment horizontal="left" vertical="center"/>
    </xf>
    <xf numFmtId="0" fontId="3" fillId="2" borderId="14" xfId="2" applyFont="1" applyBorder="1" applyAlignment="1">
      <alignment horizontal="left" vertical="center"/>
    </xf>
    <xf numFmtId="0" fontId="3" fillId="2" borderId="20" xfId="2" applyFont="1" applyBorder="1" applyAlignment="1">
      <alignment horizontal="left" vertical="center"/>
    </xf>
    <xf numFmtId="0" fontId="3" fillId="2" borderId="5" xfId="2" applyFont="1" applyBorder="1" applyAlignment="1">
      <alignment horizontal="left" vertical="center" wrapText="1"/>
    </xf>
    <xf numFmtId="0" fontId="3" fillId="2" borderId="6" xfId="2" applyFont="1" applyBorder="1" applyAlignment="1">
      <alignment horizontal="left" vertical="center" wrapText="1"/>
    </xf>
    <xf numFmtId="0" fontId="3" fillId="2" borderId="11" xfId="2" applyFont="1" applyBorder="1" applyAlignment="1">
      <alignment horizontal="center"/>
    </xf>
    <xf numFmtId="0" fontId="3" fillId="2" borderId="12" xfId="2" applyFont="1" applyBorder="1" applyAlignment="1">
      <alignment horizontal="center"/>
    </xf>
    <xf numFmtId="0" fontId="3" fillId="2" borderId="13" xfId="2" applyFont="1" applyBorder="1" applyAlignment="1">
      <alignment horizontal="center"/>
    </xf>
    <xf numFmtId="0" fontId="3" fillId="2" borderId="15" xfId="2" applyFont="1" applyBorder="1" applyAlignment="1">
      <alignment horizontal="center" wrapText="1"/>
    </xf>
    <xf numFmtId="0" fontId="3" fillId="2" borderId="16" xfId="2" applyFont="1" applyBorder="1" applyAlignment="1">
      <alignment horizontal="center" wrapText="1"/>
    </xf>
    <xf numFmtId="0" fontId="3" fillId="2" borderId="17" xfId="2" applyFont="1" applyBorder="1" applyAlignment="1">
      <alignment horizontal="center" wrapText="1"/>
    </xf>
    <xf numFmtId="0" fontId="3" fillId="2" borderId="21" xfId="2" applyFont="1" applyBorder="1" applyAlignment="1">
      <alignment horizontal="center" wrapText="1"/>
    </xf>
    <xf numFmtId="0" fontId="3" fillId="2" borderId="22" xfId="2" applyFont="1" applyBorder="1" applyAlignment="1">
      <alignment horizontal="center" wrapText="1"/>
    </xf>
    <xf numFmtId="0" fontId="3" fillId="2" borderId="23" xfId="2" applyFont="1" applyBorder="1" applyAlignment="1">
      <alignment horizontal="center" wrapText="1"/>
    </xf>
    <xf numFmtId="0" fontId="3" fillId="2" borderId="18" xfId="2" applyFont="1" applyBorder="1" applyAlignment="1">
      <alignment horizontal="center" vertical="center" wrapText="1"/>
    </xf>
    <xf numFmtId="0" fontId="3" fillId="2" borderId="16" xfId="2" applyFont="1" applyBorder="1" applyAlignment="1">
      <alignment horizontal="center" vertical="center" wrapText="1"/>
    </xf>
    <xf numFmtId="0" fontId="3" fillId="2" borderId="19" xfId="2" applyFont="1" applyBorder="1" applyAlignment="1">
      <alignment horizontal="center" vertical="center" wrapText="1"/>
    </xf>
    <xf numFmtId="0" fontId="3" fillId="2" borderId="24" xfId="2" applyFont="1" applyBorder="1" applyAlignment="1">
      <alignment horizontal="center" vertical="center" wrapText="1"/>
    </xf>
    <xf numFmtId="0" fontId="3" fillId="2" borderId="22" xfId="2" applyFont="1" applyBorder="1" applyAlignment="1">
      <alignment horizontal="center" vertical="center" wrapText="1"/>
    </xf>
    <xf numFmtId="0" fontId="3" fillId="2" borderId="25" xfId="2"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2" fillId="2" borderId="2" xfId="2" applyFont="1" applyBorder="1" applyAlignment="1">
      <alignment horizontal="center" vertical="center" wrapText="1"/>
    </xf>
    <xf numFmtId="0" fontId="2" fillId="2" borderId="3" xfId="2" applyFont="1" applyBorder="1" applyAlignment="1">
      <alignment horizontal="center" vertical="center" wrapText="1"/>
    </xf>
    <xf numFmtId="0" fontId="3" fillId="9" borderId="4" xfId="2" applyFont="1" applyFill="1" applyBorder="1" applyAlignment="1">
      <alignment horizontal="left" vertical="center" wrapText="1"/>
    </xf>
    <xf numFmtId="0" fontId="3" fillId="9" borderId="5" xfId="2" applyFont="1" applyFill="1" applyBorder="1" applyAlignment="1">
      <alignment horizontal="left" vertical="center" wrapText="1"/>
    </xf>
    <xf numFmtId="0" fontId="2" fillId="2" borderId="5" xfId="2" applyFont="1" applyBorder="1" applyAlignment="1">
      <alignment horizontal="center" vertical="center" wrapText="1"/>
    </xf>
    <xf numFmtId="0" fontId="2" fillId="2" borderId="6" xfId="2" applyFont="1" applyBorder="1" applyAlignment="1">
      <alignment horizontal="center" vertical="center" wrapText="1"/>
    </xf>
    <xf numFmtId="0" fontId="9" fillId="0" borderId="0" xfId="0" applyFont="1" applyAlignment="1">
      <alignment horizontal="center"/>
    </xf>
    <xf numFmtId="0" fontId="14" fillId="0" borderId="0" xfId="0" applyFont="1" applyAlignment="1">
      <alignment horizontal="left"/>
    </xf>
    <xf numFmtId="165" fontId="0" fillId="0" borderId="0" xfId="8" applyNumberFormat="1" applyFont="1"/>
    <xf numFmtId="44" fontId="0" fillId="0" borderId="0" xfId="9" applyFont="1"/>
    <xf numFmtId="0" fontId="15" fillId="0" borderId="0" xfId="0" applyFont="1" applyAlignment="1">
      <alignment horizontal="left"/>
    </xf>
    <xf numFmtId="0" fontId="16" fillId="0" borderId="0" xfId="0" applyFont="1" applyAlignment="1">
      <alignment horizontal="left"/>
    </xf>
    <xf numFmtId="0" fontId="0" fillId="0" borderId="0" xfId="0" applyAlignment="1">
      <alignment wrapText="1"/>
    </xf>
    <xf numFmtId="0" fontId="2" fillId="10" borderId="43" xfId="0" applyFont="1" applyFill="1" applyBorder="1" applyAlignment="1">
      <alignment horizontal="left" vertical="center" wrapText="1"/>
    </xf>
    <xf numFmtId="0" fontId="2" fillId="10" borderId="44" xfId="0" applyFont="1" applyFill="1" applyBorder="1" applyAlignment="1">
      <alignment horizontal="left" vertical="center" wrapText="1"/>
    </xf>
    <xf numFmtId="0" fontId="2" fillId="10" borderId="44" xfId="0" applyFont="1" applyFill="1" applyBorder="1" applyAlignment="1">
      <alignment horizontal="center" vertical="center"/>
    </xf>
    <xf numFmtId="0" fontId="2" fillId="10" borderId="45" xfId="0" applyFont="1" applyFill="1" applyBorder="1" applyAlignment="1">
      <alignment horizontal="center" vertical="center"/>
    </xf>
    <xf numFmtId="0" fontId="2" fillId="10" borderId="46" xfId="0" applyFont="1" applyFill="1" applyBorder="1" applyAlignment="1">
      <alignment horizontal="center" vertical="center"/>
    </xf>
    <xf numFmtId="44" fontId="2" fillId="10" borderId="43" xfId="9" applyFont="1" applyFill="1" applyBorder="1" applyAlignment="1">
      <alignment horizontal="center" vertical="center" wrapText="1"/>
    </xf>
    <xf numFmtId="0" fontId="0" fillId="0" borderId="0" xfId="0" applyAlignment="1">
      <alignment horizontal="center"/>
    </xf>
    <xf numFmtId="0" fontId="2" fillId="10" borderId="36" xfId="0" applyFont="1" applyFill="1" applyBorder="1" applyAlignment="1">
      <alignment horizontal="left" vertical="center" wrapText="1"/>
    </xf>
    <xf numFmtId="0" fontId="2" fillId="10" borderId="47" xfId="0" applyFont="1" applyFill="1" applyBorder="1" applyAlignment="1">
      <alignment horizontal="left" vertical="center" wrapText="1"/>
    </xf>
    <xf numFmtId="165" fontId="17" fillId="10" borderId="47" xfId="8" applyNumberFormat="1" applyFont="1" applyFill="1" applyBorder="1" applyAlignment="1">
      <alignment horizontal="center"/>
    </xf>
    <xf numFmtId="165" fontId="17" fillId="10" borderId="0" xfId="8" applyNumberFormat="1" applyFont="1" applyFill="1" applyAlignment="1">
      <alignment horizontal="center"/>
    </xf>
    <xf numFmtId="165" fontId="17" fillId="10" borderId="48" xfId="8" applyNumberFormat="1" applyFont="1" applyFill="1" applyBorder="1" applyAlignment="1">
      <alignment horizontal="center"/>
    </xf>
    <xf numFmtId="44" fontId="2" fillId="10" borderId="36" xfId="9" applyFont="1" applyFill="1" applyBorder="1" applyAlignment="1">
      <alignment horizontal="center" vertical="center" wrapText="1"/>
    </xf>
    <xf numFmtId="44" fontId="2" fillId="10" borderId="36" xfId="9" applyFont="1" applyFill="1" applyBorder="1" applyAlignment="1">
      <alignment horizontal="center" vertical="center"/>
    </xf>
    <xf numFmtId="0" fontId="0" fillId="0" borderId="1" xfId="0" applyBorder="1" applyAlignment="1">
      <alignment horizontal="center" vertical="center" wrapText="1"/>
    </xf>
    <xf numFmtId="0" fontId="0" fillId="0" borderId="49" xfId="0" applyBorder="1" applyAlignment="1">
      <alignment horizontal="center" vertical="center" wrapText="1"/>
    </xf>
    <xf numFmtId="0" fontId="0" fillId="0" borderId="2" xfId="0" applyBorder="1" applyAlignment="1">
      <alignment wrapText="1"/>
    </xf>
    <xf numFmtId="165" fontId="0" fillId="0" borderId="2" xfId="8" applyNumberFormat="1" applyFont="1" applyFill="1" applyBorder="1"/>
    <xf numFmtId="44" fontId="0" fillId="0" borderId="2" xfId="9" applyFont="1" applyFill="1" applyBorder="1"/>
    <xf numFmtId="44" fontId="0" fillId="0" borderId="3" xfId="9" applyFont="1" applyFill="1" applyBorder="1"/>
    <xf numFmtId="0" fontId="0" fillId="0" borderId="4" xfId="0" applyBorder="1" applyAlignment="1">
      <alignment horizontal="center" vertical="center" wrapText="1"/>
    </xf>
    <xf numFmtId="0" fontId="0" fillId="0" borderId="50" xfId="0" applyBorder="1" applyAlignment="1">
      <alignment horizontal="center" vertical="center" wrapText="1"/>
    </xf>
    <xf numFmtId="0" fontId="0" fillId="0" borderId="5" xfId="0" applyBorder="1" applyAlignment="1">
      <alignment wrapText="1"/>
    </xf>
    <xf numFmtId="165" fontId="0" fillId="0" borderId="5" xfId="8" applyNumberFormat="1" applyFont="1" applyFill="1" applyBorder="1"/>
    <xf numFmtId="44" fontId="0" fillId="0" borderId="5" xfId="9" applyFont="1" applyFill="1" applyBorder="1"/>
    <xf numFmtId="44" fontId="0" fillId="0" borderId="6" xfId="9" applyFont="1" applyFill="1" applyBorder="1"/>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0" fillId="0" borderId="7" xfId="0" applyBorder="1" applyAlignment="1">
      <alignment horizontal="center" vertical="center" wrapText="1"/>
    </xf>
    <xf numFmtId="0" fontId="0" fillId="11" borderId="8" xfId="0" applyFill="1" applyBorder="1" applyAlignment="1">
      <alignment horizontal="right"/>
    </xf>
    <xf numFmtId="0" fontId="0" fillId="11" borderId="39" xfId="0" applyFill="1" applyBorder="1" applyAlignment="1">
      <alignment horizontal="center"/>
    </xf>
    <xf numFmtId="0" fontId="0" fillId="11" borderId="32" xfId="0" applyFill="1" applyBorder="1" applyAlignment="1">
      <alignment horizontal="center"/>
    </xf>
    <xf numFmtId="0" fontId="0" fillId="11" borderId="42" xfId="0" applyFill="1" applyBorder="1" applyAlignment="1">
      <alignment horizontal="center"/>
    </xf>
    <xf numFmtId="44" fontId="0" fillId="12" borderId="9" xfId="9" applyFont="1" applyFill="1" applyBorder="1"/>
    <xf numFmtId="0" fontId="11" fillId="0" borderId="5" xfId="0" applyFont="1" applyBorder="1" applyAlignment="1">
      <alignment wrapText="1"/>
    </xf>
    <xf numFmtId="166" fontId="0" fillId="0" borderId="0" xfId="0" applyNumberFormat="1"/>
    <xf numFmtId="0" fontId="11" fillId="0" borderId="5" xfId="0" applyFont="1" applyBorder="1" applyAlignment="1">
      <alignment horizontal="left" vertical="center" wrapText="1"/>
    </xf>
    <xf numFmtId="44" fontId="11" fillId="0" borderId="5" xfId="9" applyFont="1" applyFill="1" applyBorder="1" applyAlignment="1">
      <alignment horizontal="center" vertical="center" wrapText="1"/>
    </xf>
    <xf numFmtId="165" fontId="20" fillId="0" borderId="5" xfId="8" applyNumberFormat="1" applyFont="1" applyFill="1" applyBorder="1"/>
    <xf numFmtId="0" fontId="0" fillId="11" borderId="39" xfId="0" applyFill="1" applyBorder="1" applyAlignment="1">
      <alignment horizontal="right" wrapText="1"/>
    </xf>
    <xf numFmtId="0" fontId="0" fillId="11" borderId="42" xfId="0" applyFill="1" applyBorder="1" applyAlignment="1">
      <alignment horizontal="right" wrapText="1"/>
    </xf>
    <xf numFmtId="0" fontId="0" fillId="0" borderId="2" xfId="0" applyBorder="1" applyAlignment="1">
      <alignment horizontal="center" vertical="center" wrapText="1"/>
    </xf>
    <xf numFmtId="43" fontId="0" fillId="0" borderId="3" xfId="8" applyFont="1" applyFill="1" applyBorder="1"/>
    <xf numFmtId="0" fontId="0" fillId="0" borderId="5" xfId="0" applyBorder="1" applyAlignment="1">
      <alignment horizontal="center" vertical="top" wrapText="1"/>
    </xf>
    <xf numFmtId="0" fontId="0" fillId="0" borderId="5" xfId="0" applyBorder="1" applyAlignment="1">
      <alignment vertical="top" wrapText="1"/>
    </xf>
    <xf numFmtId="166" fontId="0" fillId="12" borderId="9" xfId="0" applyNumberFormat="1" applyFill="1" applyBorder="1"/>
    <xf numFmtId="165" fontId="0" fillId="0" borderId="5" xfId="8" applyNumberFormat="1" applyFont="1" applyFill="1" applyBorder="1" applyAlignment="1">
      <alignment horizontal="right"/>
    </xf>
    <xf numFmtId="0" fontId="0" fillId="0" borderId="5" xfId="0" applyBorder="1" applyAlignment="1">
      <alignment horizontal="center" vertical="center" wrapText="1"/>
    </xf>
    <xf numFmtId="1" fontId="0" fillId="11" borderId="39" xfId="0" applyNumberFormat="1" applyFill="1" applyBorder="1" applyAlignment="1">
      <alignment horizontal="center"/>
    </xf>
    <xf numFmtId="1" fontId="0" fillId="11" borderId="32" xfId="0" applyNumberFormat="1" applyFill="1" applyBorder="1" applyAlignment="1">
      <alignment horizontal="center"/>
    </xf>
    <xf numFmtId="1" fontId="0" fillId="11" borderId="42" xfId="0" applyNumberFormat="1" applyFill="1" applyBorder="1" applyAlignment="1">
      <alignment horizontal="center"/>
    </xf>
    <xf numFmtId="0" fontId="0" fillId="0" borderId="52" xfId="0" applyBorder="1" applyAlignment="1">
      <alignment wrapText="1"/>
    </xf>
    <xf numFmtId="0" fontId="21" fillId="0" borderId="53" xfId="0" applyFont="1" applyBorder="1" applyAlignment="1">
      <alignment horizontal="right" wrapText="1"/>
    </xf>
    <xf numFmtId="0" fontId="20" fillId="0" borderId="54" xfId="0" applyFont="1" applyBorder="1" applyAlignment="1">
      <alignment horizontal="center"/>
    </xf>
    <xf numFmtId="0" fontId="20" fillId="0" borderId="30" xfId="0" applyFont="1" applyBorder="1" applyAlignment="1">
      <alignment horizontal="center"/>
    </xf>
    <xf numFmtId="0" fontId="20" fillId="0" borderId="55" xfId="0" applyFont="1" applyBorder="1" applyAlignment="1">
      <alignment horizontal="center"/>
    </xf>
    <xf numFmtId="44" fontId="21" fillId="0" borderId="56" xfId="9" applyFont="1" applyFill="1" applyBorder="1"/>
  </cellXfs>
  <cellStyles count="10">
    <cellStyle name="20% - Accent4" xfId="6" builtinId="42"/>
    <cellStyle name="40% - Accent1" xfId="3" builtinId="31"/>
    <cellStyle name="60% - Accent1" xfId="4" builtinId="32"/>
    <cellStyle name="60% - Accent4" xfId="7" builtinId="44"/>
    <cellStyle name="Accent1" xfId="2" builtinId="29"/>
    <cellStyle name="Accent4" xfId="5" builtinId="41"/>
    <cellStyle name="Comma" xfId="8" builtinId="3"/>
    <cellStyle name="Currency" xfId="9"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E49DA-0C15-A047-9F03-2DE652D7CE36}">
  <sheetPr>
    <tabColor rgb="FF002060"/>
  </sheetPr>
  <dimension ref="B3:R127"/>
  <sheetViews>
    <sheetView showGridLines="0" tabSelected="1" workbookViewId="0">
      <selection activeCell="B5" sqref="B5:M5"/>
    </sheetView>
  </sheetViews>
  <sheetFormatPr baseColWidth="10" defaultColWidth="10.5" defaultRowHeight="14" x14ac:dyDescent="0.2"/>
  <cols>
    <col min="1" max="1" width="7.5" style="1" customWidth="1"/>
    <col min="2" max="2" width="25" style="1" customWidth="1"/>
    <col min="3" max="3" width="63" style="1" customWidth="1"/>
    <col min="4" max="4" width="49" style="1" customWidth="1"/>
    <col min="5" max="5" width="30.6640625" style="1" customWidth="1"/>
    <col min="6" max="6" width="39.5" style="1" customWidth="1"/>
    <col min="7" max="7" width="10.5" style="1"/>
    <col min="8" max="8" width="12.5" style="1" customWidth="1"/>
    <col min="9" max="9" width="15.83203125" style="1" customWidth="1"/>
    <col min="10" max="10" width="17.83203125" style="1" customWidth="1"/>
    <col min="11" max="11" width="17" style="1" customWidth="1"/>
    <col min="12" max="12" width="16" style="1" customWidth="1"/>
    <col min="13" max="13" width="55" style="1" customWidth="1"/>
    <col min="14" max="16384" width="10.5" style="1"/>
  </cols>
  <sheetData>
    <row r="3" spans="2:13" ht="35" x14ac:dyDescent="0.2">
      <c r="B3" s="170" t="s">
        <v>0</v>
      </c>
      <c r="C3" s="170"/>
      <c r="D3" s="170"/>
      <c r="E3" s="170"/>
      <c r="F3" s="170"/>
      <c r="G3" s="170"/>
      <c r="H3" s="170"/>
      <c r="I3" s="170"/>
      <c r="J3" s="170"/>
      <c r="K3" s="170"/>
      <c r="L3" s="170"/>
      <c r="M3" s="170"/>
    </row>
    <row r="4" spans="2:13" ht="26" x14ac:dyDescent="0.2">
      <c r="B4" s="171" t="s">
        <v>241</v>
      </c>
      <c r="C4" s="171"/>
      <c r="D4" s="171"/>
      <c r="E4" s="171"/>
      <c r="F4" s="171"/>
      <c r="G4" s="171"/>
      <c r="H4" s="171"/>
      <c r="I4" s="171"/>
      <c r="J4" s="171"/>
      <c r="K4" s="171"/>
      <c r="L4" s="171"/>
      <c r="M4" s="171"/>
    </row>
    <row r="5" spans="2:13" ht="23" x14ac:dyDescent="0.25">
      <c r="B5" s="178" t="s">
        <v>1</v>
      </c>
      <c r="C5" s="178"/>
      <c r="D5" s="178"/>
      <c r="E5" s="178"/>
      <c r="F5" s="178"/>
      <c r="G5" s="178"/>
      <c r="H5" s="178"/>
      <c r="I5" s="178"/>
      <c r="J5" s="178"/>
      <c r="K5" s="178"/>
      <c r="L5" s="178"/>
      <c r="M5" s="178"/>
    </row>
    <row r="6" spans="2:13" ht="16" x14ac:dyDescent="0.2">
      <c r="B6" s="2"/>
      <c r="C6" s="2"/>
      <c r="D6" s="2"/>
      <c r="E6" s="2"/>
      <c r="F6" s="2"/>
      <c r="G6" s="2"/>
      <c r="H6" s="2"/>
      <c r="I6" s="2"/>
      <c r="J6" s="2"/>
      <c r="K6" s="2"/>
      <c r="L6" s="2"/>
      <c r="M6" s="2"/>
    </row>
    <row r="7" spans="2:13" ht="21" x14ac:dyDescent="0.2">
      <c r="B7" s="14" t="s">
        <v>2</v>
      </c>
      <c r="C7" s="2"/>
      <c r="D7" s="2"/>
      <c r="E7" s="2"/>
      <c r="F7" s="2"/>
      <c r="G7" s="2"/>
      <c r="H7" s="2"/>
      <c r="I7" s="2"/>
      <c r="J7" s="2"/>
      <c r="K7" s="2"/>
      <c r="L7" s="2"/>
      <c r="M7" s="2"/>
    </row>
    <row r="8" spans="2:13" ht="17" thickBot="1" x14ac:dyDescent="0.25">
      <c r="B8" s="2"/>
      <c r="C8" s="2"/>
      <c r="D8" s="2"/>
      <c r="E8" s="2"/>
      <c r="F8" s="2"/>
      <c r="G8" s="2"/>
      <c r="H8" s="2"/>
      <c r="I8" s="2"/>
      <c r="J8" s="2"/>
      <c r="K8" s="2"/>
      <c r="L8" s="2"/>
      <c r="M8" s="2"/>
    </row>
    <row r="9" spans="2:13" ht="27" customHeight="1" x14ac:dyDescent="0.2">
      <c r="B9" s="77" t="s">
        <v>3</v>
      </c>
      <c r="C9" s="78"/>
      <c r="D9" s="172" t="s">
        <v>4</v>
      </c>
      <c r="E9" s="172"/>
      <c r="F9" s="172"/>
      <c r="G9" s="172"/>
      <c r="H9" s="172"/>
      <c r="I9" s="172"/>
      <c r="J9" s="172"/>
      <c r="K9" s="172"/>
      <c r="L9" s="172"/>
      <c r="M9" s="173"/>
    </row>
    <row r="10" spans="2:13" ht="32.25" customHeight="1" x14ac:dyDescent="0.2">
      <c r="B10" s="174" t="s">
        <v>5</v>
      </c>
      <c r="C10" s="175"/>
      <c r="D10" s="176" t="s">
        <v>6</v>
      </c>
      <c r="E10" s="176"/>
      <c r="F10" s="176"/>
      <c r="G10" s="176"/>
      <c r="H10" s="176"/>
      <c r="I10" s="176"/>
      <c r="J10" s="176"/>
      <c r="K10" s="176"/>
      <c r="L10" s="176"/>
      <c r="M10" s="177"/>
    </row>
    <row r="11" spans="2:13" ht="31" customHeight="1" thickBot="1" x14ac:dyDescent="0.25">
      <c r="B11" s="84" t="s">
        <v>7</v>
      </c>
      <c r="C11" s="85"/>
      <c r="D11" s="148">
        <v>0.16200000000000001</v>
      </c>
      <c r="E11" s="148"/>
      <c r="F11" s="148"/>
      <c r="G11" s="148"/>
      <c r="H11" s="148"/>
      <c r="I11" s="148"/>
      <c r="J11" s="148"/>
      <c r="K11" s="148"/>
      <c r="L11" s="148"/>
      <c r="M11" s="149"/>
    </row>
    <row r="12" spans="2:13" ht="16" x14ac:dyDescent="0.2">
      <c r="B12" s="2"/>
      <c r="C12" s="2"/>
      <c r="D12" s="2"/>
      <c r="E12" s="2"/>
      <c r="F12" s="2"/>
      <c r="G12" s="2"/>
      <c r="H12" s="2"/>
      <c r="I12" s="2"/>
      <c r="J12" s="2"/>
      <c r="K12" s="2"/>
      <c r="L12" s="2"/>
      <c r="M12" s="2"/>
    </row>
    <row r="13" spans="2:13" ht="21" x14ac:dyDescent="0.2">
      <c r="B13" s="14" t="s">
        <v>8</v>
      </c>
      <c r="C13" s="2"/>
      <c r="D13" s="2"/>
      <c r="E13" s="2"/>
      <c r="F13" s="2"/>
      <c r="G13" s="2"/>
      <c r="H13" s="2"/>
      <c r="I13" s="2"/>
      <c r="J13" s="2"/>
      <c r="K13" s="2"/>
      <c r="L13" s="2"/>
      <c r="M13" s="2"/>
    </row>
    <row r="14" spans="2:13" ht="17" thickBot="1" x14ac:dyDescent="0.25">
      <c r="B14" s="2"/>
      <c r="C14" s="2"/>
      <c r="D14" s="2"/>
      <c r="E14" s="2"/>
      <c r="F14" s="2"/>
      <c r="G14" s="2"/>
      <c r="H14" s="2"/>
      <c r="I14" s="2"/>
      <c r="J14" s="2"/>
      <c r="K14" s="2"/>
      <c r="L14" s="2"/>
      <c r="M14" s="2"/>
    </row>
    <row r="15" spans="2:13" ht="16" customHeight="1" x14ac:dyDescent="0.2">
      <c r="B15" s="150" t="s">
        <v>9</v>
      </c>
      <c r="C15" s="79" t="s">
        <v>10</v>
      </c>
      <c r="D15" s="79"/>
      <c r="E15" s="79"/>
      <c r="F15" s="79"/>
      <c r="G15" s="80"/>
      <c r="H15" s="155" t="s">
        <v>11</v>
      </c>
      <c r="I15" s="156"/>
      <c r="J15" s="156"/>
      <c r="K15" s="156"/>
      <c r="L15" s="156"/>
      <c r="M15" s="157"/>
    </row>
    <row r="16" spans="2:13" ht="16" customHeight="1" x14ac:dyDescent="0.2">
      <c r="B16" s="151"/>
      <c r="C16" s="153"/>
      <c r="D16" s="153"/>
      <c r="E16" s="153"/>
      <c r="F16" s="153"/>
      <c r="G16" s="154"/>
      <c r="H16" s="158" t="s">
        <v>212</v>
      </c>
      <c r="I16" s="159"/>
      <c r="J16" s="160"/>
      <c r="K16" s="164" t="s">
        <v>12</v>
      </c>
      <c r="L16" s="165"/>
      <c r="M16" s="166"/>
    </row>
    <row r="17" spans="2:13" ht="33" customHeight="1" x14ac:dyDescent="0.2">
      <c r="B17" s="152"/>
      <c r="C17" s="153"/>
      <c r="D17" s="153"/>
      <c r="E17" s="153"/>
      <c r="F17" s="153"/>
      <c r="G17" s="154"/>
      <c r="H17" s="161"/>
      <c r="I17" s="162"/>
      <c r="J17" s="163"/>
      <c r="K17" s="167"/>
      <c r="L17" s="168"/>
      <c r="M17" s="169"/>
    </row>
    <row r="18" spans="2:13" ht="33" customHeight="1" x14ac:dyDescent="0.2">
      <c r="B18" s="16" t="s">
        <v>13</v>
      </c>
      <c r="C18" s="98" t="s">
        <v>14</v>
      </c>
      <c r="D18" s="98"/>
      <c r="E18" s="98"/>
      <c r="F18" s="98"/>
      <c r="G18" s="98"/>
      <c r="H18" s="144" t="s">
        <v>15</v>
      </c>
      <c r="I18" s="145"/>
      <c r="J18" s="145"/>
      <c r="K18" s="146" t="s">
        <v>16</v>
      </c>
      <c r="L18" s="146"/>
      <c r="M18" s="147"/>
    </row>
    <row r="19" spans="2:13" ht="33" customHeight="1" x14ac:dyDescent="0.2">
      <c r="B19" s="16"/>
      <c r="C19" s="98" t="s">
        <v>17</v>
      </c>
      <c r="D19" s="98"/>
      <c r="E19" s="98"/>
      <c r="F19" s="98"/>
      <c r="G19" s="98"/>
      <c r="H19" s="144" t="s">
        <v>18</v>
      </c>
      <c r="I19" s="145"/>
      <c r="J19" s="145"/>
      <c r="K19" s="146" t="s">
        <v>19</v>
      </c>
      <c r="L19" s="146"/>
      <c r="M19" s="147"/>
    </row>
    <row r="20" spans="2:13" ht="33" customHeight="1" x14ac:dyDescent="0.2">
      <c r="B20" s="16"/>
      <c r="C20" s="98" t="s">
        <v>20</v>
      </c>
      <c r="D20" s="98"/>
      <c r="E20" s="98"/>
      <c r="F20" s="98"/>
      <c r="G20" s="98"/>
      <c r="H20" s="144" t="s">
        <v>21</v>
      </c>
      <c r="I20" s="145"/>
      <c r="J20" s="145"/>
      <c r="K20" s="146" t="s">
        <v>19</v>
      </c>
      <c r="L20" s="146"/>
      <c r="M20" s="147"/>
    </row>
    <row r="21" spans="2:13" ht="33" customHeight="1" x14ac:dyDescent="0.2">
      <c r="B21" s="16"/>
      <c r="C21" s="98" t="s">
        <v>22</v>
      </c>
      <c r="D21" s="98"/>
      <c r="E21" s="98"/>
      <c r="F21" s="98"/>
      <c r="G21" s="98"/>
      <c r="H21" s="146" t="s">
        <v>23</v>
      </c>
      <c r="I21" s="146"/>
      <c r="J21" s="146"/>
      <c r="K21" s="146" t="s">
        <v>24</v>
      </c>
      <c r="L21" s="146"/>
      <c r="M21" s="147"/>
    </row>
    <row r="22" spans="2:13" ht="33" customHeight="1" x14ac:dyDescent="0.2">
      <c r="B22" s="16"/>
      <c r="C22" s="130" t="s">
        <v>25</v>
      </c>
      <c r="D22" s="131"/>
      <c r="E22" s="131"/>
      <c r="F22" s="131"/>
      <c r="G22" s="132"/>
      <c r="H22" s="133" t="s">
        <v>26</v>
      </c>
      <c r="I22" s="134"/>
      <c r="J22" s="135"/>
      <c r="K22" s="133" t="s">
        <v>24</v>
      </c>
      <c r="L22" s="134"/>
      <c r="M22" s="136"/>
    </row>
    <row r="23" spans="2:13" ht="32.25" customHeight="1" thickBot="1" x14ac:dyDescent="0.25">
      <c r="B23" s="17"/>
      <c r="C23" s="137" t="s">
        <v>27</v>
      </c>
      <c r="D23" s="138"/>
      <c r="E23" s="138"/>
      <c r="F23" s="138"/>
      <c r="G23" s="139"/>
      <c r="H23" s="140" t="s">
        <v>28</v>
      </c>
      <c r="I23" s="141"/>
      <c r="J23" s="142"/>
      <c r="K23" s="140" t="s">
        <v>29</v>
      </c>
      <c r="L23" s="141"/>
      <c r="M23" s="143"/>
    </row>
    <row r="24" spans="2:13" ht="16" x14ac:dyDescent="0.2">
      <c r="B24" s="2"/>
      <c r="C24" s="2"/>
      <c r="D24" s="2"/>
      <c r="E24" s="2"/>
      <c r="F24" s="2"/>
      <c r="G24" s="2"/>
      <c r="H24" s="2"/>
      <c r="I24" s="2"/>
      <c r="J24" s="2"/>
      <c r="K24" s="2"/>
      <c r="L24" s="2"/>
      <c r="M24" s="2"/>
    </row>
    <row r="25" spans="2:13" ht="16" x14ac:dyDescent="0.2">
      <c r="B25" s="2"/>
      <c r="C25" s="2"/>
      <c r="D25" s="2"/>
      <c r="E25" s="2"/>
      <c r="F25" s="2"/>
      <c r="G25" s="2"/>
      <c r="H25" s="2"/>
      <c r="I25" s="2"/>
      <c r="J25" s="2"/>
      <c r="K25" s="2"/>
      <c r="L25" s="2"/>
      <c r="M25" s="2"/>
    </row>
    <row r="26" spans="2:13" ht="21" x14ac:dyDescent="0.2">
      <c r="B26" s="14" t="s">
        <v>30</v>
      </c>
      <c r="C26" s="2"/>
      <c r="D26" s="2"/>
      <c r="E26" s="2"/>
      <c r="F26" s="2"/>
      <c r="G26" s="2"/>
      <c r="H26" s="2"/>
      <c r="I26" s="2"/>
      <c r="J26" s="2"/>
      <c r="K26" s="2"/>
      <c r="L26" s="2"/>
      <c r="M26" s="2"/>
    </row>
    <row r="27" spans="2:13" ht="17" thickBot="1" x14ac:dyDescent="0.25">
      <c r="B27" s="2"/>
      <c r="C27" s="2"/>
      <c r="D27" s="2"/>
      <c r="E27" s="2"/>
      <c r="F27" s="2"/>
      <c r="G27" s="2"/>
      <c r="H27" s="2"/>
      <c r="I27" s="2"/>
      <c r="J27" s="2"/>
      <c r="K27" s="2"/>
      <c r="L27" s="2"/>
      <c r="M27" s="2"/>
    </row>
    <row r="28" spans="2:13" ht="396" customHeight="1" thickBot="1" x14ac:dyDescent="0.25">
      <c r="B28" s="124" t="s">
        <v>213</v>
      </c>
      <c r="C28" s="125"/>
      <c r="D28" s="125"/>
      <c r="E28" s="125"/>
      <c r="F28" s="125"/>
      <c r="G28" s="125"/>
      <c r="H28" s="125"/>
      <c r="I28" s="125"/>
      <c r="J28" s="125"/>
      <c r="K28" s="125"/>
      <c r="L28" s="125"/>
      <c r="M28" s="126"/>
    </row>
    <row r="29" spans="2:13" ht="16" x14ac:dyDescent="0.2">
      <c r="B29" s="2"/>
      <c r="C29" s="2"/>
      <c r="D29" s="2"/>
      <c r="E29" s="2"/>
      <c r="F29" s="2"/>
      <c r="G29" s="2"/>
      <c r="H29" s="2"/>
      <c r="I29" s="2"/>
      <c r="J29" s="2"/>
      <c r="K29" s="2"/>
      <c r="L29" s="2"/>
      <c r="M29" s="2"/>
    </row>
    <row r="30" spans="2:13" ht="21" x14ac:dyDescent="0.2">
      <c r="B30" s="14" t="s">
        <v>31</v>
      </c>
      <c r="C30" s="2"/>
      <c r="D30" s="2"/>
      <c r="E30" s="2"/>
      <c r="F30" s="2"/>
      <c r="G30" s="2"/>
      <c r="H30" s="2"/>
      <c r="I30" s="2"/>
      <c r="J30" s="2"/>
      <c r="K30" s="2"/>
      <c r="L30" s="2"/>
      <c r="M30" s="2"/>
    </row>
    <row r="31" spans="2:13" ht="17" thickBot="1" x14ac:dyDescent="0.25">
      <c r="B31" s="2"/>
      <c r="C31" s="2"/>
      <c r="D31" s="2"/>
      <c r="E31" s="2"/>
      <c r="F31" s="2"/>
      <c r="G31" s="2"/>
      <c r="H31" s="2"/>
      <c r="I31" s="2"/>
      <c r="J31" s="2"/>
      <c r="K31" s="2"/>
      <c r="L31" s="2"/>
      <c r="M31" s="2"/>
    </row>
    <row r="32" spans="2:13" ht="301" customHeight="1" thickBot="1" x14ac:dyDescent="0.25">
      <c r="B32" s="124" t="s">
        <v>214</v>
      </c>
      <c r="C32" s="125"/>
      <c r="D32" s="125"/>
      <c r="E32" s="125"/>
      <c r="F32" s="125"/>
      <c r="G32" s="125"/>
      <c r="H32" s="125"/>
      <c r="I32" s="125"/>
      <c r="J32" s="125"/>
      <c r="K32" s="125"/>
      <c r="L32" s="125"/>
      <c r="M32" s="126"/>
    </row>
    <row r="33" spans="2:13" ht="16" x14ac:dyDescent="0.2">
      <c r="B33" s="2"/>
      <c r="C33" s="2"/>
      <c r="D33" s="2"/>
      <c r="E33" s="2"/>
      <c r="F33" s="2"/>
      <c r="G33" s="2"/>
      <c r="H33" s="2"/>
      <c r="I33" s="2"/>
      <c r="J33" s="2"/>
      <c r="K33" s="2"/>
      <c r="L33" s="2"/>
      <c r="M33" s="2"/>
    </row>
    <row r="34" spans="2:13" ht="21" x14ac:dyDescent="0.2">
      <c r="B34" s="14" t="s">
        <v>32</v>
      </c>
      <c r="C34" s="2"/>
      <c r="D34" s="2"/>
      <c r="E34" s="2"/>
      <c r="F34" s="2"/>
      <c r="G34" s="2"/>
      <c r="H34" s="2"/>
      <c r="I34" s="2"/>
      <c r="J34" s="2"/>
      <c r="K34" s="2"/>
      <c r="L34" s="2"/>
      <c r="M34" s="2"/>
    </row>
    <row r="35" spans="2:13" ht="17" thickBot="1" x14ac:dyDescent="0.25">
      <c r="B35" s="2"/>
      <c r="C35" s="2"/>
      <c r="D35" s="2"/>
      <c r="E35" s="2"/>
      <c r="F35" s="2"/>
      <c r="G35" s="2"/>
      <c r="H35" s="2"/>
      <c r="I35" s="2"/>
      <c r="J35" s="2"/>
      <c r="K35" s="2"/>
      <c r="L35" s="2"/>
      <c r="M35" s="2"/>
    </row>
    <row r="36" spans="2:13" ht="27" customHeight="1" x14ac:dyDescent="0.2">
      <c r="B36" s="77" t="s">
        <v>5</v>
      </c>
      <c r="C36" s="78"/>
      <c r="D36" s="102" t="s">
        <v>33</v>
      </c>
      <c r="E36" s="102"/>
      <c r="F36" s="102"/>
      <c r="G36" s="102"/>
      <c r="H36" s="102"/>
      <c r="I36" s="102"/>
      <c r="J36" s="102"/>
      <c r="K36" s="102"/>
      <c r="L36" s="102"/>
      <c r="M36" s="103"/>
    </row>
    <row r="37" spans="2:13" ht="27" customHeight="1" x14ac:dyDescent="0.2">
      <c r="B37" s="89" t="s">
        <v>34</v>
      </c>
      <c r="C37" s="90"/>
      <c r="D37" s="127">
        <v>9.5899999999999999E-2</v>
      </c>
      <c r="E37" s="128"/>
      <c r="F37" s="128"/>
      <c r="G37" s="128"/>
      <c r="H37" s="128"/>
      <c r="I37" s="128"/>
      <c r="J37" s="128"/>
      <c r="K37" s="128"/>
      <c r="L37" s="128"/>
      <c r="M37" s="129"/>
    </row>
    <row r="38" spans="2:13" ht="32.25" customHeight="1" thickBot="1" x14ac:dyDescent="0.25">
      <c r="B38" s="84" t="s">
        <v>215</v>
      </c>
      <c r="C38" s="85"/>
      <c r="D38" s="123">
        <v>0.13700000000000001</v>
      </c>
      <c r="E38" s="106"/>
      <c r="F38" s="106"/>
      <c r="G38" s="106"/>
      <c r="H38" s="106"/>
      <c r="I38" s="106"/>
      <c r="J38" s="106"/>
      <c r="K38" s="106"/>
      <c r="L38" s="106"/>
      <c r="M38" s="107"/>
    </row>
    <row r="39" spans="2:13" ht="16" x14ac:dyDescent="0.2">
      <c r="B39" s="2"/>
      <c r="C39" s="2"/>
      <c r="D39" s="2"/>
      <c r="E39" s="2"/>
      <c r="F39" s="2"/>
      <c r="G39" s="2"/>
      <c r="H39" s="2"/>
      <c r="I39" s="2"/>
      <c r="J39" s="2"/>
      <c r="K39" s="2"/>
      <c r="L39" s="2"/>
      <c r="M39" s="2"/>
    </row>
    <row r="40" spans="2:13" ht="21" x14ac:dyDescent="0.2">
      <c r="B40" s="14" t="s">
        <v>35</v>
      </c>
      <c r="C40" s="2"/>
      <c r="D40" s="2"/>
      <c r="E40" s="2"/>
      <c r="F40" s="2"/>
      <c r="G40" s="2"/>
      <c r="H40" s="2"/>
      <c r="I40" s="2"/>
      <c r="J40" s="2"/>
      <c r="K40" s="2"/>
      <c r="L40" s="2"/>
      <c r="M40" s="2"/>
    </row>
    <row r="41" spans="2:13" ht="17" thickBot="1" x14ac:dyDescent="0.25">
      <c r="B41" s="2"/>
      <c r="C41" s="2"/>
      <c r="D41" s="2"/>
      <c r="E41" s="2"/>
      <c r="F41" s="2"/>
      <c r="G41" s="2"/>
      <c r="H41" s="2"/>
      <c r="I41" s="2"/>
      <c r="J41" s="2"/>
      <c r="K41" s="2"/>
      <c r="L41" s="2"/>
      <c r="M41" s="2"/>
    </row>
    <row r="42" spans="2:13" ht="33" customHeight="1" x14ac:dyDescent="0.2">
      <c r="B42" s="65" t="s">
        <v>36</v>
      </c>
      <c r="C42" s="67" t="s">
        <v>37</v>
      </c>
      <c r="D42" s="69" t="s">
        <v>218</v>
      </c>
      <c r="E42" s="70"/>
      <c r="F42" s="70"/>
      <c r="G42" s="70" t="s">
        <v>39</v>
      </c>
      <c r="H42" s="70"/>
      <c r="I42" s="70"/>
      <c r="J42" s="70"/>
      <c r="K42" s="70"/>
      <c r="L42" s="70"/>
      <c r="M42" s="71"/>
    </row>
    <row r="43" spans="2:13" ht="34" customHeight="1" x14ac:dyDescent="0.2">
      <c r="B43" s="66"/>
      <c r="C43" s="68"/>
      <c r="D43" s="18" t="s">
        <v>40</v>
      </c>
      <c r="E43" s="18" t="s">
        <v>41</v>
      </c>
      <c r="F43" s="18" t="s">
        <v>42</v>
      </c>
      <c r="G43" s="72" t="s">
        <v>43</v>
      </c>
      <c r="H43" s="72"/>
      <c r="I43" s="72"/>
      <c r="J43" s="72"/>
      <c r="K43" s="72" t="s">
        <v>44</v>
      </c>
      <c r="L43" s="72"/>
      <c r="M43" s="73"/>
    </row>
    <row r="44" spans="2:13" ht="87.75" customHeight="1" x14ac:dyDescent="0.2">
      <c r="B44" s="57" t="s">
        <v>223</v>
      </c>
      <c r="C44" s="23" t="s">
        <v>45</v>
      </c>
      <c r="D44" s="23" t="s">
        <v>46</v>
      </c>
      <c r="E44" s="23" t="s">
        <v>47</v>
      </c>
      <c r="F44" s="23" t="s">
        <v>48</v>
      </c>
      <c r="G44" s="119" t="s">
        <v>49</v>
      </c>
      <c r="H44" s="119"/>
      <c r="I44" s="119"/>
      <c r="J44" s="119"/>
      <c r="K44" s="93" t="s">
        <v>50</v>
      </c>
      <c r="L44" s="93"/>
      <c r="M44" s="95"/>
    </row>
    <row r="45" spans="2:13" ht="81" customHeight="1" x14ac:dyDescent="0.2">
      <c r="B45" s="57"/>
      <c r="C45" s="23" t="s">
        <v>51</v>
      </c>
      <c r="D45" s="23" t="s">
        <v>52</v>
      </c>
      <c r="E45" s="23" t="s">
        <v>53</v>
      </c>
      <c r="F45" s="23" t="s">
        <v>220</v>
      </c>
      <c r="G45" s="119" t="s">
        <v>54</v>
      </c>
      <c r="H45" s="119"/>
      <c r="I45" s="119"/>
      <c r="J45" s="119"/>
      <c r="K45" s="93" t="s">
        <v>55</v>
      </c>
      <c r="L45" s="93"/>
      <c r="M45" s="95"/>
    </row>
    <row r="46" spans="2:13" ht="79.5" customHeight="1" x14ac:dyDescent="0.2">
      <c r="B46" s="57"/>
      <c r="C46" s="23" t="s">
        <v>56</v>
      </c>
      <c r="D46" s="23" t="s">
        <v>57</v>
      </c>
      <c r="E46" s="23" t="s">
        <v>58</v>
      </c>
      <c r="F46" s="23" t="s">
        <v>59</v>
      </c>
      <c r="G46" s="119" t="s">
        <v>54</v>
      </c>
      <c r="H46" s="119"/>
      <c r="I46" s="119"/>
      <c r="J46" s="119"/>
      <c r="K46" s="119" t="s">
        <v>60</v>
      </c>
      <c r="L46" s="119"/>
      <c r="M46" s="122"/>
    </row>
    <row r="47" spans="2:13" ht="80.25" customHeight="1" x14ac:dyDescent="0.2">
      <c r="B47" s="57"/>
      <c r="C47" s="23" t="s">
        <v>216</v>
      </c>
      <c r="D47" s="23" t="s">
        <v>61</v>
      </c>
      <c r="E47" s="23" t="s">
        <v>62</v>
      </c>
      <c r="F47" s="23" t="s">
        <v>63</v>
      </c>
      <c r="G47" s="119" t="s">
        <v>54</v>
      </c>
      <c r="H47" s="119"/>
      <c r="I47" s="119"/>
      <c r="J47" s="119"/>
      <c r="K47" s="93" t="s">
        <v>64</v>
      </c>
      <c r="L47" s="93"/>
      <c r="M47" s="95"/>
    </row>
    <row r="48" spans="2:13" ht="31" customHeight="1" x14ac:dyDescent="0.2">
      <c r="B48" s="57"/>
      <c r="C48" s="23" t="s">
        <v>217</v>
      </c>
      <c r="D48" s="23" t="s">
        <v>65</v>
      </c>
      <c r="E48" s="23" t="s">
        <v>66</v>
      </c>
      <c r="F48" s="23" t="s">
        <v>67</v>
      </c>
      <c r="G48" s="119" t="s">
        <v>54</v>
      </c>
      <c r="H48" s="119"/>
      <c r="I48" s="119"/>
      <c r="J48" s="119"/>
      <c r="K48" s="93" t="s">
        <v>68</v>
      </c>
      <c r="L48" s="93"/>
      <c r="M48" s="95"/>
    </row>
    <row r="49" spans="2:13" ht="46.5" customHeight="1" x14ac:dyDescent="0.2">
      <c r="B49" s="57" t="s">
        <v>69</v>
      </c>
      <c r="C49" s="23" t="s">
        <v>219</v>
      </c>
      <c r="D49" s="23" t="s">
        <v>70</v>
      </c>
      <c r="E49" s="23" t="s">
        <v>66</v>
      </c>
      <c r="F49" s="23" t="s">
        <v>71</v>
      </c>
      <c r="G49" s="119" t="s">
        <v>72</v>
      </c>
      <c r="H49" s="119"/>
      <c r="I49" s="119"/>
      <c r="J49" s="119"/>
      <c r="K49" s="93" t="s">
        <v>73</v>
      </c>
      <c r="L49" s="93"/>
      <c r="M49" s="95"/>
    </row>
    <row r="50" spans="2:13" ht="55" customHeight="1" x14ac:dyDescent="0.2">
      <c r="B50" s="57"/>
      <c r="C50" s="23" t="s">
        <v>74</v>
      </c>
      <c r="D50" s="23" t="s">
        <v>75</v>
      </c>
      <c r="E50" s="23" t="s">
        <v>66</v>
      </c>
      <c r="F50" s="23" t="s">
        <v>63</v>
      </c>
      <c r="G50" s="119" t="s">
        <v>54</v>
      </c>
      <c r="H50" s="119"/>
      <c r="I50" s="119"/>
      <c r="J50" s="119"/>
      <c r="K50" s="93" t="s">
        <v>76</v>
      </c>
      <c r="L50" s="93"/>
      <c r="M50" s="95"/>
    </row>
    <row r="51" spans="2:13" ht="71.5" customHeight="1" x14ac:dyDescent="0.2">
      <c r="B51" s="57"/>
      <c r="C51" s="23" t="s">
        <v>77</v>
      </c>
      <c r="D51" s="23" t="s">
        <v>78</v>
      </c>
      <c r="E51" s="23" t="s">
        <v>66</v>
      </c>
      <c r="F51" s="23" t="s">
        <v>79</v>
      </c>
      <c r="G51" s="119" t="s">
        <v>80</v>
      </c>
      <c r="H51" s="119"/>
      <c r="I51" s="119"/>
      <c r="J51" s="119"/>
      <c r="K51" s="93" t="s">
        <v>73</v>
      </c>
      <c r="L51" s="93"/>
      <c r="M51" s="95"/>
    </row>
    <row r="52" spans="2:13" ht="62.25" customHeight="1" x14ac:dyDescent="0.2">
      <c r="B52" s="97" t="s">
        <v>81</v>
      </c>
      <c r="C52" s="23" t="s">
        <v>82</v>
      </c>
      <c r="D52" s="23" t="s">
        <v>83</v>
      </c>
      <c r="E52" s="24" t="s">
        <v>84</v>
      </c>
      <c r="F52" s="24" t="s">
        <v>85</v>
      </c>
      <c r="G52" s="119" t="s">
        <v>86</v>
      </c>
      <c r="H52" s="119"/>
      <c r="I52" s="119"/>
      <c r="J52" s="119"/>
      <c r="K52" s="93" t="s">
        <v>87</v>
      </c>
      <c r="L52" s="93"/>
      <c r="M52" s="95"/>
    </row>
    <row r="53" spans="2:13" ht="82.5" customHeight="1" thickBot="1" x14ac:dyDescent="0.25">
      <c r="B53" s="120"/>
      <c r="C53" s="25" t="s">
        <v>88</v>
      </c>
      <c r="D53" s="25" t="s">
        <v>89</v>
      </c>
      <c r="E53" s="26" t="s">
        <v>90</v>
      </c>
      <c r="F53" s="26" t="s">
        <v>85</v>
      </c>
      <c r="G53" s="121" t="s">
        <v>91</v>
      </c>
      <c r="H53" s="121"/>
      <c r="I53" s="121"/>
      <c r="J53" s="121"/>
      <c r="K53" s="94" t="s">
        <v>87</v>
      </c>
      <c r="L53" s="94"/>
      <c r="M53" s="96"/>
    </row>
    <row r="54" spans="2:13" ht="16" hidden="1" x14ac:dyDescent="0.2">
      <c r="B54" s="108" t="s">
        <v>92</v>
      </c>
      <c r="C54" s="19"/>
      <c r="D54" s="20"/>
      <c r="E54" s="21"/>
      <c r="F54" s="22"/>
      <c r="G54" s="110"/>
      <c r="H54" s="111"/>
      <c r="I54" s="111"/>
      <c r="J54" s="111"/>
      <c r="K54" s="111"/>
      <c r="L54" s="111"/>
      <c r="M54" s="112"/>
    </row>
    <row r="55" spans="2:13" ht="16" hidden="1" x14ac:dyDescent="0.2">
      <c r="B55" s="108"/>
      <c r="C55" s="3"/>
      <c r="D55" s="4"/>
      <c r="E55" s="5"/>
      <c r="F55" s="6"/>
      <c r="G55" s="113"/>
      <c r="H55" s="114"/>
      <c r="I55" s="114"/>
      <c r="J55" s="114"/>
      <c r="K55" s="114"/>
      <c r="L55" s="114"/>
      <c r="M55" s="115"/>
    </row>
    <row r="56" spans="2:13" ht="16" hidden="1" x14ac:dyDescent="0.2">
      <c r="B56" s="108"/>
      <c r="C56" s="3"/>
      <c r="D56" s="4"/>
      <c r="E56" s="5"/>
      <c r="F56" s="6"/>
      <c r="G56" s="113"/>
      <c r="H56" s="114"/>
      <c r="I56" s="114"/>
      <c r="J56" s="114"/>
      <c r="K56" s="114"/>
      <c r="L56" s="114"/>
      <c r="M56" s="115"/>
    </row>
    <row r="57" spans="2:13" ht="17" hidden="1" thickBot="1" x14ac:dyDescent="0.25">
      <c r="B57" s="109"/>
      <c r="C57" s="7"/>
      <c r="D57" s="8"/>
      <c r="E57" s="9"/>
      <c r="F57" s="10"/>
      <c r="G57" s="116"/>
      <c r="H57" s="117"/>
      <c r="I57" s="117"/>
      <c r="J57" s="117"/>
      <c r="K57" s="117"/>
      <c r="L57" s="117"/>
      <c r="M57" s="118"/>
    </row>
    <row r="58" spans="2:13" ht="16" x14ac:dyDescent="0.2">
      <c r="B58" s="2"/>
      <c r="C58" s="2"/>
      <c r="D58" s="2"/>
      <c r="E58" s="2"/>
      <c r="F58" s="2"/>
      <c r="G58" s="2"/>
      <c r="H58" s="2"/>
      <c r="I58" s="2"/>
      <c r="J58" s="2"/>
      <c r="K58" s="2"/>
      <c r="L58" s="2"/>
      <c r="M58" s="2"/>
    </row>
    <row r="59" spans="2:13" ht="16" x14ac:dyDescent="0.2">
      <c r="B59" s="2"/>
      <c r="C59" s="2"/>
      <c r="D59" s="2"/>
      <c r="E59" s="2"/>
      <c r="F59" s="2"/>
      <c r="G59" s="2"/>
      <c r="H59" s="2"/>
      <c r="I59" s="2"/>
      <c r="J59" s="2"/>
      <c r="K59" s="2"/>
      <c r="L59" s="2"/>
      <c r="M59" s="2"/>
    </row>
    <row r="60" spans="2:13" ht="47.25" customHeight="1" x14ac:dyDescent="0.25">
      <c r="B60" s="76" t="s">
        <v>93</v>
      </c>
      <c r="C60" s="76"/>
      <c r="D60" s="76"/>
      <c r="E60" s="76"/>
      <c r="F60" s="76"/>
      <c r="G60" s="76"/>
      <c r="H60" s="76"/>
      <c r="I60" s="76"/>
      <c r="J60" s="76"/>
      <c r="K60" s="76"/>
      <c r="L60" s="76"/>
      <c r="M60" s="76"/>
    </row>
    <row r="61" spans="2:13" ht="17" thickBot="1" x14ac:dyDescent="0.25">
      <c r="B61" s="2"/>
      <c r="C61" s="2"/>
      <c r="D61" s="2"/>
      <c r="E61" s="2"/>
      <c r="F61" s="2"/>
      <c r="G61" s="2"/>
      <c r="H61" s="2"/>
      <c r="I61" s="2"/>
      <c r="J61" s="2"/>
      <c r="K61" s="2"/>
      <c r="L61" s="2"/>
      <c r="M61" s="2"/>
    </row>
    <row r="62" spans="2:13" ht="28" customHeight="1" x14ac:dyDescent="0.2">
      <c r="B62" s="77" t="s">
        <v>3</v>
      </c>
      <c r="C62" s="78"/>
      <c r="D62" s="102" t="s">
        <v>94</v>
      </c>
      <c r="E62" s="102"/>
      <c r="F62" s="102"/>
      <c r="G62" s="102"/>
      <c r="H62" s="102"/>
      <c r="I62" s="102"/>
      <c r="J62" s="102"/>
      <c r="K62" s="102"/>
      <c r="L62" s="102"/>
      <c r="M62" s="103"/>
    </row>
    <row r="63" spans="2:13" ht="36.5" customHeight="1" x14ac:dyDescent="0.2">
      <c r="B63" s="89" t="s">
        <v>34</v>
      </c>
      <c r="C63" s="90"/>
      <c r="D63" s="104" t="s">
        <v>221</v>
      </c>
      <c r="E63" s="104"/>
      <c r="F63" s="104"/>
      <c r="G63" s="104"/>
      <c r="H63" s="104"/>
      <c r="I63" s="104"/>
      <c r="J63" s="104"/>
      <c r="K63" s="104"/>
      <c r="L63" s="104"/>
      <c r="M63" s="105"/>
    </row>
    <row r="64" spans="2:13" ht="53.5" customHeight="1" thickBot="1" x14ac:dyDescent="0.25">
      <c r="B64" s="84" t="s">
        <v>222</v>
      </c>
      <c r="C64" s="85"/>
      <c r="D64" s="106" t="s">
        <v>95</v>
      </c>
      <c r="E64" s="106"/>
      <c r="F64" s="106"/>
      <c r="G64" s="106"/>
      <c r="H64" s="106"/>
      <c r="I64" s="106"/>
      <c r="J64" s="106"/>
      <c r="K64" s="106"/>
      <c r="L64" s="106"/>
      <c r="M64" s="107"/>
    </row>
    <row r="65" spans="2:13" ht="16" x14ac:dyDescent="0.2">
      <c r="B65" s="2"/>
      <c r="C65" s="2"/>
      <c r="D65" s="2"/>
      <c r="E65" s="2"/>
      <c r="F65" s="2"/>
      <c r="G65" s="2"/>
      <c r="H65" s="2"/>
      <c r="I65" s="2"/>
      <c r="J65" s="2"/>
      <c r="K65" s="2"/>
      <c r="L65" s="2"/>
      <c r="M65" s="2"/>
    </row>
    <row r="66" spans="2:13" ht="21" x14ac:dyDescent="0.2">
      <c r="B66" s="14" t="s">
        <v>96</v>
      </c>
      <c r="C66" s="2"/>
      <c r="D66" s="2"/>
      <c r="E66" s="2"/>
      <c r="F66" s="2"/>
      <c r="G66" s="2"/>
      <c r="H66" s="2"/>
      <c r="I66" s="2"/>
      <c r="J66" s="2"/>
      <c r="K66" s="2"/>
      <c r="L66" s="2"/>
      <c r="M66" s="2"/>
    </row>
    <row r="67" spans="2:13" ht="17" thickBot="1" x14ac:dyDescent="0.25">
      <c r="B67" s="2"/>
      <c r="C67" s="2"/>
      <c r="D67" s="2"/>
      <c r="E67" s="2"/>
      <c r="F67" s="2"/>
      <c r="G67" s="2"/>
      <c r="H67" s="2"/>
      <c r="I67" s="2"/>
      <c r="J67" s="2"/>
      <c r="K67" s="2"/>
      <c r="L67" s="2"/>
      <c r="M67" s="2"/>
    </row>
    <row r="68" spans="2:13" ht="37" customHeight="1" x14ac:dyDescent="0.2">
      <c r="B68" s="65" t="s">
        <v>36</v>
      </c>
      <c r="C68" s="67" t="s">
        <v>37</v>
      </c>
      <c r="D68" s="69" t="s">
        <v>218</v>
      </c>
      <c r="E68" s="70"/>
      <c r="F68" s="70"/>
      <c r="G68" s="70" t="s">
        <v>39</v>
      </c>
      <c r="H68" s="70"/>
      <c r="I68" s="70"/>
      <c r="J68" s="70"/>
      <c r="K68" s="70"/>
      <c r="L68" s="70"/>
      <c r="M68" s="71"/>
    </row>
    <row r="69" spans="2:13" ht="17" x14ac:dyDescent="0.2">
      <c r="B69" s="66"/>
      <c r="C69" s="68"/>
      <c r="D69" s="18" t="s">
        <v>40</v>
      </c>
      <c r="E69" s="18" t="s">
        <v>41</v>
      </c>
      <c r="F69" s="18" t="s">
        <v>42</v>
      </c>
      <c r="G69" s="72" t="s">
        <v>43</v>
      </c>
      <c r="H69" s="72"/>
      <c r="I69" s="72"/>
      <c r="J69" s="72"/>
      <c r="K69" s="72" t="s">
        <v>44</v>
      </c>
      <c r="L69" s="72"/>
      <c r="M69" s="73"/>
    </row>
    <row r="70" spans="2:13" ht="323" x14ac:dyDescent="0.2">
      <c r="B70" s="57" t="s">
        <v>223</v>
      </c>
      <c r="C70" s="93" t="s">
        <v>97</v>
      </c>
      <c r="D70" s="27" t="s">
        <v>224</v>
      </c>
      <c r="E70" s="27" t="s">
        <v>98</v>
      </c>
      <c r="F70" s="27" t="s">
        <v>99</v>
      </c>
      <c r="G70" s="100" t="s">
        <v>100</v>
      </c>
      <c r="H70" s="100"/>
      <c r="I70" s="100"/>
      <c r="J70" s="100"/>
      <c r="K70" s="100" t="s">
        <v>101</v>
      </c>
      <c r="L70" s="100"/>
      <c r="M70" s="101"/>
    </row>
    <row r="71" spans="2:13" ht="153" x14ac:dyDescent="0.2">
      <c r="B71" s="57"/>
      <c r="C71" s="93"/>
      <c r="D71" s="28" t="s">
        <v>225</v>
      </c>
      <c r="E71" s="27" t="s">
        <v>102</v>
      </c>
      <c r="F71" s="27" t="s">
        <v>103</v>
      </c>
      <c r="G71" s="100" t="s">
        <v>104</v>
      </c>
      <c r="H71" s="100"/>
      <c r="I71" s="100"/>
      <c r="J71" s="100"/>
      <c r="K71" s="100" t="s">
        <v>105</v>
      </c>
      <c r="L71" s="100"/>
      <c r="M71" s="101"/>
    </row>
    <row r="72" spans="2:13" ht="136" x14ac:dyDescent="0.2">
      <c r="B72" s="57"/>
      <c r="C72" s="28" t="s">
        <v>106</v>
      </c>
      <c r="D72" s="27" t="s">
        <v>107</v>
      </c>
      <c r="E72" s="27" t="s">
        <v>108</v>
      </c>
      <c r="F72" s="27" t="s">
        <v>109</v>
      </c>
      <c r="G72" s="100" t="s">
        <v>110</v>
      </c>
      <c r="H72" s="100"/>
      <c r="I72" s="100"/>
      <c r="J72" s="100"/>
      <c r="K72" s="93" t="s">
        <v>111</v>
      </c>
      <c r="L72" s="93"/>
      <c r="M72" s="95"/>
    </row>
    <row r="73" spans="2:13" ht="68" x14ac:dyDescent="0.2">
      <c r="B73" s="57" t="s">
        <v>69</v>
      </c>
      <c r="C73" s="93" t="s">
        <v>112</v>
      </c>
      <c r="D73" s="28" t="s">
        <v>113</v>
      </c>
      <c r="E73" s="27" t="s">
        <v>114</v>
      </c>
      <c r="F73" s="27" t="s">
        <v>115</v>
      </c>
      <c r="G73" s="100" t="s">
        <v>116</v>
      </c>
      <c r="H73" s="100"/>
      <c r="I73" s="100"/>
      <c r="J73" s="100"/>
      <c r="K73" s="93" t="s">
        <v>117</v>
      </c>
      <c r="L73" s="93"/>
      <c r="M73" s="95"/>
    </row>
    <row r="74" spans="2:13" ht="17" x14ac:dyDescent="0.2">
      <c r="B74" s="57"/>
      <c r="C74" s="93"/>
      <c r="D74" s="28" t="s">
        <v>118</v>
      </c>
      <c r="E74" s="27" t="s">
        <v>119</v>
      </c>
      <c r="F74" s="27" t="s">
        <v>120</v>
      </c>
      <c r="G74" s="46" t="s">
        <v>121</v>
      </c>
      <c r="H74" s="47"/>
      <c r="I74" s="47"/>
      <c r="J74" s="48"/>
      <c r="K74" s="49" t="s">
        <v>122</v>
      </c>
      <c r="L74" s="50"/>
      <c r="M74" s="51"/>
    </row>
    <row r="75" spans="2:13" ht="34" x14ac:dyDescent="0.2">
      <c r="B75" s="57"/>
      <c r="C75" s="93"/>
      <c r="D75" s="28" t="s">
        <v>123</v>
      </c>
      <c r="E75" s="27" t="s">
        <v>119</v>
      </c>
      <c r="F75" s="27" t="s">
        <v>120</v>
      </c>
      <c r="G75" s="46" t="s">
        <v>121</v>
      </c>
      <c r="H75" s="47"/>
      <c r="I75" s="47"/>
      <c r="J75" s="48"/>
      <c r="K75" s="49" t="s">
        <v>122</v>
      </c>
      <c r="L75" s="50"/>
      <c r="M75" s="51"/>
    </row>
    <row r="76" spans="2:13" ht="51" x14ac:dyDescent="0.2">
      <c r="B76" s="57"/>
      <c r="C76" s="93"/>
      <c r="D76" s="28" t="s">
        <v>124</v>
      </c>
      <c r="E76" s="27" t="s">
        <v>125</v>
      </c>
      <c r="F76" s="27" t="s">
        <v>126</v>
      </c>
      <c r="G76" s="100" t="s">
        <v>127</v>
      </c>
      <c r="H76" s="100"/>
      <c r="I76" s="100"/>
      <c r="J76" s="100"/>
      <c r="K76" s="93" t="s">
        <v>128</v>
      </c>
      <c r="L76" s="93"/>
      <c r="M76" s="95"/>
    </row>
    <row r="77" spans="2:13" ht="34" x14ac:dyDescent="0.2">
      <c r="B77" s="57"/>
      <c r="C77" s="93"/>
      <c r="D77" s="28" t="s">
        <v>129</v>
      </c>
      <c r="E77" s="27" t="s">
        <v>130</v>
      </c>
      <c r="F77" s="27" t="s">
        <v>131</v>
      </c>
      <c r="G77" s="100" t="s">
        <v>127</v>
      </c>
      <c r="H77" s="100"/>
      <c r="I77" s="100"/>
      <c r="J77" s="100"/>
      <c r="K77" s="93" t="s">
        <v>128</v>
      </c>
      <c r="L77" s="93"/>
      <c r="M77" s="95"/>
    </row>
    <row r="78" spans="2:13" ht="16" hidden="1" x14ac:dyDescent="0.2">
      <c r="B78" s="97" t="s">
        <v>81</v>
      </c>
      <c r="C78" s="31"/>
      <c r="D78" s="31"/>
      <c r="E78" s="31"/>
      <c r="F78" s="31"/>
      <c r="G78" s="98"/>
      <c r="H78" s="98"/>
      <c r="I78" s="98"/>
      <c r="J78" s="98"/>
      <c r="K78" s="98"/>
      <c r="L78" s="98"/>
      <c r="M78" s="99"/>
    </row>
    <row r="79" spans="2:13" ht="16" hidden="1" x14ac:dyDescent="0.2">
      <c r="B79" s="97"/>
      <c r="C79" s="31"/>
      <c r="D79" s="31"/>
      <c r="E79" s="31"/>
      <c r="F79" s="31"/>
      <c r="G79" s="98"/>
      <c r="H79" s="98"/>
      <c r="I79" s="98"/>
      <c r="J79" s="98"/>
      <c r="K79" s="98"/>
      <c r="L79" s="98"/>
      <c r="M79" s="99"/>
    </row>
    <row r="80" spans="2:13" ht="16" hidden="1" x14ac:dyDescent="0.2">
      <c r="B80" s="97"/>
      <c r="C80" s="31"/>
      <c r="D80" s="31"/>
      <c r="E80" s="31"/>
      <c r="F80" s="31"/>
      <c r="G80" s="98"/>
      <c r="H80" s="98"/>
      <c r="I80" s="98"/>
      <c r="J80" s="98"/>
      <c r="K80" s="98"/>
      <c r="L80" s="98"/>
      <c r="M80" s="99"/>
    </row>
    <row r="81" spans="2:13" ht="16" hidden="1" x14ac:dyDescent="0.2">
      <c r="B81" s="97"/>
      <c r="C81" s="31"/>
      <c r="D81" s="31"/>
      <c r="E81" s="31"/>
      <c r="F81" s="31"/>
      <c r="G81" s="98"/>
      <c r="H81" s="98"/>
      <c r="I81" s="98"/>
      <c r="J81" s="98"/>
      <c r="K81" s="98"/>
      <c r="L81" s="98"/>
      <c r="M81" s="99"/>
    </row>
    <row r="82" spans="2:13" ht="46.5" customHeight="1" x14ac:dyDescent="0.2">
      <c r="B82" s="57" t="s">
        <v>92</v>
      </c>
      <c r="C82" s="93" t="s">
        <v>132</v>
      </c>
      <c r="D82" s="28" t="s">
        <v>133</v>
      </c>
      <c r="E82" s="28" t="s">
        <v>119</v>
      </c>
      <c r="F82" s="28" t="s">
        <v>134</v>
      </c>
      <c r="G82" s="93" t="s">
        <v>135</v>
      </c>
      <c r="H82" s="93"/>
      <c r="I82" s="93"/>
      <c r="J82" s="93"/>
      <c r="K82" s="93" t="s">
        <v>136</v>
      </c>
      <c r="L82" s="93"/>
      <c r="M82" s="95"/>
    </row>
    <row r="83" spans="2:13" ht="68" x14ac:dyDescent="0.2">
      <c r="B83" s="57"/>
      <c r="C83" s="93"/>
      <c r="D83" s="28" t="s">
        <v>137</v>
      </c>
      <c r="E83" s="28" t="s">
        <v>119</v>
      </c>
      <c r="F83" s="28" t="s">
        <v>138</v>
      </c>
      <c r="G83" s="93" t="s">
        <v>135</v>
      </c>
      <c r="H83" s="93"/>
      <c r="I83" s="93"/>
      <c r="J83" s="93"/>
      <c r="K83" s="93" t="s">
        <v>139</v>
      </c>
      <c r="L83" s="93"/>
      <c r="M83" s="95"/>
    </row>
    <row r="84" spans="2:13" ht="54" customHeight="1" thickBot="1" x14ac:dyDescent="0.25">
      <c r="B84" s="58"/>
      <c r="C84" s="94"/>
      <c r="D84" s="29" t="s">
        <v>140</v>
      </c>
      <c r="E84" s="30" t="s">
        <v>119</v>
      </c>
      <c r="F84" s="29" t="s">
        <v>120</v>
      </c>
      <c r="G84" s="94" t="s">
        <v>135</v>
      </c>
      <c r="H84" s="94"/>
      <c r="I84" s="94"/>
      <c r="J84" s="94"/>
      <c r="K84" s="94" t="s">
        <v>141</v>
      </c>
      <c r="L84" s="94"/>
      <c r="M84" s="96"/>
    </row>
    <row r="85" spans="2:13" ht="16" x14ac:dyDescent="0.2">
      <c r="B85" s="2"/>
      <c r="C85" s="2"/>
      <c r="D85" s="2"/>
      <c r="E85" s="2"/>
      <c r="F85" s="2"/>
      <c r="G85" s="2"/>
      <c r="H85" s="2"/>
      <c r="I85" s="2"/>
      <c r="J85" s="2"/>
      <c r="K85" s="2"/>
      <c r="L85" s="2"/>
      <c r="M85" s="2"/>
    </row>
    <row r="86" spans="2:13" ht="16" x14ac:dyDescent="0.2">
      <c r="B86" s="2"/>
      <c r="C86" s="2"/>
      <c r="D86" s="2"/>
      <c r="E86" s="2"/>
      <c r="F86" s="2"/>
      <c r="G86" s="2"/>
      <c r="H86" s="2"/>
      <c r="I86" s="2"/>
      <c r="J86" s="2"/>
      <c r="K86" s="2"/>
      <c r="L86" s="2"/>
      <c r="M86" s="2"/>
    </row>
    <row r="87" spans="2:13" ht="21" x14ac:dyDescent="0.25">
      <c r="B87" s="15" t="s">
        <v>142</v>
      </c>
      <c r="C87" s="2"/>
      <c r="D87" s="2"/>
      <c r="E87" s="2"/>
      <c r="F87" s="2"/>
      <c r="G87" s="2"/>
      <c r="H87" s="2"/>
      <c r="I87" s="2"/>
      <c r="J87" s="2"/>
      <c r="K87" s="2"/>
      <c r="L87" s="2"/>
      <c r="M87" s="2"/>
    </row>
    <row r="88" spans="2:13" ht="17" thickBot="1" x14ac:dyDescent="0.25">
      <c r="B88" s="11"/>
      <c r="C88" s="12"/>
      <c r="D88" s="2"/>
      <c r="E88" s="2"/>
      <c r="F88" s="2"/>
      <c r="G88" s="2"/>
      <c r="H88" s="2"/>
      <c r="I88" s="2"/>
      <c r="J88" s="2"/>
      <c r="K88" s="2"/>
      <c r="L88" s="2"/>
      <c r="M88" s="2"/>
    </row>
    <row r="89" spans="2:13" ht="59.25" customHeight="1" x14ac:dyDescent="0.2">
      <c r="B89" s="88" t="s">
        <v>5</v>
      </c>
      <c r="C89" s="79"/>
      <c r="D89" s="79" t="s">
        <v>143</v>
      </c>
      <c r="E89" s="79"/>
      <c r="F89" s="79"/>
      <c r="G89" s="79"/>
      <c r="H89" s="79"/>
      <c r="I89" s="79"/>
      <c r="J89" s="79"/>
      <c r="K89" s="79"/>
      <c r="L89" s="79"/>
      <c r="M89" s="80"/>
    </row>
    <row r="90" spans="2:13" ht="33" customHeight="1" x14ac:dyDescent="0.2">
      <c r="B90" s="89" t="s">
        <v>34</v>
      </c>
      <c r="C90" s="90"/>
      <c r="D90" s="52">
        <v>0.75</v>
      </c>
      <c r="E90" s="52"/>
      <c r="F90" s="52"/>
      <c r="G90" s="52"/>
      <c r="H90" s="52"/>
      <c r="I90" s="52"/>
      <c r="J90" s="52"/>
      <c r="K90" s="52"/>
      <c r="L90" s="52"/>
      <c r="M90" s="53"/>
    </row>
    <row r="91" spans="2:13" ht="40" customHeight="1" x14ac:dyDescent="0.2">
      <c r="B91" s="89" t="s">
        <v>226</v>
      </c>
      <c r="C91" s="90"/>
      <c r="D91" s="91">
        <v>0.68100000000000005</v>
      </c>
      <c r="E91" s="91"/>
      <c r="F91" s="91"/>
      <c r="G91" s="91"/>
      <c r="H91" s="91"/>
      <c r="I91" s="91"/>
      <c r="J91" s="91"/>
      <c r="K91" s="91"/>
      <c r="L91" s="91"/>
      <c r="M91" s="92"/>
    </row>
    <row r="92" spans="2:13" ht="17" thickBot="1" x14ac:dyDescent="0.25">
      <c r="B92" s="84" t="s">
        <v>144</v>
      </c>
      <c r="C92" s="85"/>
      <c r="D92" s="86" t="s">
        <v>145</v>
      </c>
      <c r="E92" s="86"/>
      <c r="F92" s="86"/>
      <c r="G92" s="86"/>
      <c r="H92" s="86"/>
      <c r="I92" s="86"/>
      <c r="J92" s="86"/>
      <c r="K92" s="86"/>
      <c r="L92" s="86"/>
      <c r="M92" s="87"/>
    </row>
    <row r="93" spans="2:13" ht="16" x14ac:dyDescent="0.2">
      <c r="B93" s="2"/>
      <c r="C93" s="2"/>
      <c r="D93" s="2"/>
      <c r="E93" s="2"/>
      <c r="F93" s="2"/>
      <c r="G93" s="2"/>
      <c r="H93" s="2"/>
      <c r="I93" s="2"/>
      <c r="J93" s="2"/>
      <c r="K93" s="2"/>
      <c r="L93" s="2"/>
      <c r="M93" s="2"/>
    </row>
    <row r="94" spans="2:13" ht="21" x14ac:dyDescent="0.2">
      <c r="B94" s="14" t="s">
        <v>146</v>
      </c>
      <c r="C94" s="2"/>
      <c r="D94" s="2"/>
      <c r="E94" s="2"/>
      <c r="F94" s="2"/>
      <c r="G94" s="2"/>
      <c r="H94" s="2"/>
      <c r="I94" s="2"/>
      <c r="J94" s="2"/>
      <c r="K94" s="2"/>
      <c r="L94" s="2"/>
      <c r="M94" s="2"/>
    </row>
    <row r="95" spans="2:13" ht="17" thickBot="1" x14ac:dyDescent="0.25">
      <c r="B95" s="2"/>
      <c r="C95" s="2"/>
      <c r="D95" s="2"/>
      <c r="E95" s="2"/>
      <c r="F95" s="2"/>
      <c r="G95" s="2"/>
      <c r="H95" s="2"/>
      <c r="I95" s="2"/>
      <c r="J95" s="2"/>
      <c r="K95" s="2"/>
      <c r="L95" s="2"/>
      <c r="M95" s="2"/>
    </row>
    <row r="96" spans="2:13" ht="33" customHeight="1" x14ac:dyDescent="0.2">
      <c r="B96" s="65" t="s">
        <v>36</v>
      </c>
      <c r="C96" s="67" t="s">
        <v>37</v>
      </c>
      <c r="D96" s="69" t="s">
        <v>38</v>
      </c>
      <c r="E96" s="70"/>
      <c r="F96" s="70"/>
      <c r="G96" s="70" t="s">
        <v>39</v>
      </c>
      <c r="H96" s="70"/>
      <c r="I96" s="70"/>
      <c r="J96" s="70"/>
      <c r="K96" s="70"/>
      <c r="L96" s="70"/>
      <c r="M96" s="71"/>
    </row>
    <row r="97" spans="2:18" ht="17" x14ac:dyDescent="0.2">
      <c r="B97" s="66"/>
      <c r="C97" s="68"/>
      <c r="D97" s="18" t="s">
        <v>40</v>
      </c>
      <c r="E97" s="18" t="s">
        <v>41</v>
      </c>
      <c r="F97" s="18" t="s">
        <v>42</v>
      </c>
      <c r="G97" s="72" t="s">
        <v>43</v>
      </c>
      <c r="H97" s="72"/>
      <c r="I97" s="72"/>
      <c r="J97" s="72"/>
      <c r="K97" s="72" t="s">
        <v>44</v>
      </c>
      <c r="L97" s="72"/>
      <c r="M97" s="73"/>
    </row>
    <row r="98" spans="2:18" ht="277.5" customHeight="1" x14ac:dyDescent="0.2">
      <c r="B98" s="37" t="s">
        <v>223</v>
      </c>
      <c r="C98" s="32" t="s">
        <v>147</v>
      </c>
      <c r="D98" s="32" t="s">
        <v>240</v>
      </c>
      <c r="E98" s="32" t="s">
        <v>148</v>
      </c>
      <c r="F98" s="32" t="s">
        <v>149</v>
      </c>
      <c r="G98" s="54" t="s">
        <v>227</v>
      </c>
      <c r="H98" s="54"/>
      <c r="I98" s="54"/>
      <c r="J98" s="54"/>
      <c r="K98" s="54" t="s">
        <v>150</v>
      </c>
      <c r="L98" s="54"/>
      <c r="M98" s="55"/>
    </row>
    <row r="99" spans="2:18" ht="227.25" customHeight="1" x14ac:dyDescent="0.2">
      <c r="B99" s="81" t="s">
        <v>69</v>
      </c>
      <c r="C99" s="32" t="s">
        <v>228</v>
      </c>
      <c r="D99" s="32" t="s">
        <v>151</v>
      </c>
      <c r="E99" s="32" t="s">
        <v>229</v>
      </c>
      <c r="F99" s="32" t="s">
        <v>152</v>
      </c>
      <c r="G99" s="54" t="s">
        <v>153</v>
      </c>
      <c r="H99" s="54"/>
      <c r="I99" s="54"/>
      <c r="J99" s="54"/>
      <c r="K99" s="82" t="s">
        <v>154</v>
      </c>
      <c r="L99" s="82"/>
      <c r="M99" s="83"/>
    </row>
    <row r="100" spans="2:18" ht="86.5" customHeight="1" x14ac:dyDescent="0.2">
      <c r="B100" s="81"/>
      <c r="C100" s="32" t="s">
        <v>155</v>
      </c>
      <c r="D100" s="33" t="s">
        <v>156</v>
      </c>
      <c r="E100" s="33" t="s">
        <v>157</v>
      </c>
      <c r="F100" s="32" t="s">
        <v>158</v>
      </c>
      <c r="G100" s="54" t="s">
        <v>159</v>
      </c>
      <c r="H100" s="54"/>
      <c r="I100" s="54"/>
      <c r="J100" s="54"/>
      <c r="K100" s="54" t="s">
        <v>160</v>
      </c>
      <c r="L100" s="54"/>
      <c r="M100" s="55"/>
    </row>
    <row r="101" spans="2:18" ht="170" x14ac:dyDescent="0.2">
      <c r="B101" s="81"/>
      <c r="C101" s="32" t="s">
        <v>230</v>
      </c>
      <c r="D101" s="33" t="s">
        <v>161</v>
      </c>
      <c r="E101" s="33" t="s">
        <v>162</v>
      </c>
      <c r="F101" s="32" t="s">
        <v>163</v>
      </c>
      <c r="G101" s="54" t="s">
        <v>164</v>
      </c>
      <c r="H101" s="54"/>
      <c r="I101" s="54"/>
      <c r="J101" s="54"/>
      <c r="K101" s="54" t="s">
        <v>165</v>
      </c>
      <c r="L101" s="54"/>
      <c r="M101" s="55"/>
    </row>
    <row r="102" spans="2:18" ht="161" customHeight="1" thickBot="1" x14ac:dyDescent="0.25">
      <c r="B102" s="34" t="s">
        <v>81</v>
      </c>
      <c r="C102" s="35" t="s">
        <v>231</v>
      </c>
      <c r="D102" s="36" t="s">
        <v>166</v>
      </c>
      <c r="E102" s="36" t="s">
        <v>167</v>
      </c>
      <c r="F102" s="35" t="s">
        <v>168</v>
      </c>
      <c r="G102" s="74" t="s">
        <v>159</v>
      </c>
      <c r="H102" s="74"/>
      <c r="I102" s="74"/>
      <c r="J102" s="74"/>
      <c r="K102" s="74" t="s">
        <v>169</v>
      </c>
      <c r="L102" s="74"/>
      <c r="M102" s="75"/>
    </row>
    <row r="103" spans="2:18" ht="16" x14ac:dyDescent="0.2">
      <c r="B103" s="2"/>
      <c r="C103" s="2"/>
      <c r="D103" s="2"/>
      <c r="E103" s="2"/>
      <c r="F103" s="2"/>
      <c r="G103" s="2"/>
      <c r="H103" s="2"/>
      <c r="I103" s="2"/>
      <c r="J103" s="2"/>
      <c r="K103" s="2"/>
      <c r="L103" s="2"/>
      <c r="M103" s="2"/>
    </row>
    <row r="104" spans="2:18" ht="16" x14ac:dyDescent="0.2">
      <c r="B104" s="2"/>
      <c r="C104" s="2"/>
      <c r="D104" s="2"/>
      <c r="E104" s="2"/>
      <c r="F104" s="2"/>
      <c r="G104" s="2"/>
      <c r="H104" s="2"/>
      <c r="I104" s="2"/>
      <c r="J104" s="2"/>
      <c r="K104" s="2"/>
      <c r="L104" s="2"/>
      <c r="M104" s="2"/>
    </row>
    <row r="105" spans="2:18" ht="42" customHeight="1" x14ac:dyDescent="0.25">
      <c r="B105" s="76" t="s">
        <v>170</v>
      </c>
      <c r="C105" s="76"/>
      <c r="D105" s="76"/>
      <c r="E105" s="76"/>
      <c r="F105" s="76"/>
      <c r="G105" s="76"/>
      <c r="H105" s="76"/>
      <c r="I105" s="76"/>
      <c r="J105" s="76"/>
      <c r="K105" s="76"/>
      <c r="L105" s="76"/>
      <c r="M105" s="76"/>
    </row>
    <row r="106" spans="2:18" ht="17" thickBot="1" x14ac:dyDescent="0.25">
      <c r="B106" s="2"/>
      <c r="C106" s="2"/>
      <c r="D106" s="2"/>
      <c r="E106" s="2"/>
      <c r="F106" s="2"/>
      <c r="G106" s="2"/>
      <c r="H106" s="2"/>
      <c r="I106" s="2"/>
      <c r="J106" s="2"/>
      <c r="K106" s="2"/>
      <c r="L106" s="2"/>
      <c r="M106" s="2"/>
    </row>
    <row r="107" spans="2:18" ht="48" customHeight="1" x14ac:dyDescent="0.2">
      <c r="B107" s="77" t="s">
        <v>5</v>
      </c>
      <c r="C107" s="78"/>
      <c r="D107" s="79" t="s">
        <v>171</v>
      </c>
      <c r="E107" s="79"/>
      <c r="F107" s="79"/>
      <c r="G107" s="79"/>
      <c r="H107" s="79"/>
      <c r="I107" s="79"/>
      <c r="J107" s="79"/>
      <c r="K107" s="79"/>
      <c r="L107" s="79"/>
      <c r="M107" s="80"/>
    </row>
    <row r="108" spans="2:18" ht="32.25" customHeight="1" x14ac:dyDescent="0.2">
      <c r="B108" s="61" t="s">
        <v>34</v>
      </c>
      <c r="C108" s="62"/>
      <c r="D108" s="52">
        <v>0.8</v>
      </c>
      <c r="E108" s="52"/>
      <c r="F108" s="52"/>
      <c r="G108" s="52"/>
      <c r="H108" s="52"/>
      <c r="I108" s="52"/>
      <c r="J108" s="52"/>
      <c r="K108" s="52"/>
      <c r="L108" s="52"/>
      <c r="M108" s="53"/>
      <c r="N108" s="38"/>
      <c r="O108" s="38"/>
      <c r="P108" s="38"/>
      <c r="Q108" s="38"/>
      <c r="R108" s="38"/>
    </row>
    <row r="109" spans="2:18" ht="58" customHeight="1" x14ac:dyDescent="0.2">
      <c r="B109" s="61" t="s">
        <v>232</v>
      </c>
      <c r="C109" s="62"/>
      <c r="D109" s="42">
        <v>0.9</v>
      </c>
      <c r="E109" s="42"/>
      <c r="F109" s="42"/>
      <c r="G109" s="42"/>
      <c r="H109" s="42"/>
      <c r="I109" s="42"/>
      <c r="J109" s="42"/>
      <c r="K109" s="42"/>
      <c r="L109" s="42"/>
      <c r="M109" s="43"/>
      <c r="N109" s="39"/>
      <c r="O109" s="39"/>
      <c r="P109" s="39"/>
      <c r="Q109" s="39"/>
      <c r="R109" s="39"/>
    </row>
    <row r="110" spans="2:18" ht="56.25" customHeight="1" x14ac:dyDescent="0.2">
      <c r="B110" s="61" t="s">
        <v>233</v>
      </c>
      <c r="C110" s="62"/>
      <c r="D110" s="42">
        <v>0.85</v>
      </c>
      <c r="E110" s="42"/>
      <c r="F110" s="42"/>
      <c r="G110" s="42"/>
      <c r="H110" s="42"/>
      <c r="I110" s="42"/>
      <c r="J110" s="42"/>
      <c r="K110" s="42"/>
      <c r="L110" s="42"/>
      <c r="M110" s="43"/>
      <c r="N110" s="39"/>
      <c r="O110" s="39"/>
      <c r="P110" s="39"/>
      <c r="Q110" s="39"/>
      <c r="R110" s="39"/>
    </row>
    <row r="111" spans="2:18" ht="56.25" customHeight="1" x14ac:dyDescent="0.2">
      <c r="B111" s="61" t="s">
        <v>234</v>
      </c>
      <c r="C111" s="62"/>
      <c r="D111" s="42">
        <v>0.75</v>
      </c>
      <c r="E111" s="42"/>
      <c r="F111" s="42"/>
      <c r="G111" s="42"/>
      <c r="H111" s="42"/>
      <c r="I111" s="42"/>
      <c r="J111" s="42"/>
      <c r="K111" s="42"/>
      <c r="L111" s="42"/>
      <c r="M111" s="43"/>
      <c r="N111" s="39"/>
      <c r="O111" s="39"/>
      <c r="P111" s="39"/>
      <c r="Q111" s="39"/>
      <c r="R111" s="39"/>
    </row>
    <row r="112" spans="2:18" ht="56.25" customHeight="1" x14ac:dyDescent="0.2">
      <c r="B112" s="61" t="s">
        <v>235</v>
      </c>
      <c r="C112" s="62"/>
      <c r="D112" s="42">
        <v>0.9</v>
      </c>
      <c r="E112" s="42"/>
      <c r="F112" s="42"/>
      <c r="G112" s="42"/>
      <c r="H112" s="42"/>
      <c r="I112" s="42"/>
      <c r="J112" s="42"/>
      <c r="K112" s="42"/>
      <c r="L112" s="42"/>
      <c r="M112" s="43"/>
      <c r="N112" s="39"/>
      <c r="O112" s="39"/>
      <c r="P112" s="39"/>
      <c r="Q112" s="39"/>
      <c r="R112" s="39"/>
    </row>
    <row r="113" spans="2:18" ht="56.25" customHeight="1" thickBot="1" x14ac:dyDescent="0.25">
      <c r="B113" s="63" t="s">
        <v>236</v>
      </c>
      <c r="C113" s="64"/>
      <c r="D113" s="44">
        <v>0.9</v>
      </c>
      <c r="E113" s="44"/>
      <c r="F113" s="44"/>
      <c r="G113" s="44"/>
      <c r="H113" s="44"/>
      <c r="I113" s="44"/>
      <c r="J113" s="44"/>
      <c r="K113" s="44"/>
      <c r="L113" s="44"/>
      <c r="M113" s="45"/>
      <c r="N113" s="39"/>
      <c r="O113" s="39"/>
      <c r="P113" s="39"/>
      <c r="Q113" s="39"/>
      <c r="R113" s="39"/>
    </row>
    <row r="114" spans="2:18" ht="16" x14ac:dyDescent="0.2">
      <c r="B114" s="2"/>
      <c r="C114" s="2"/>
      <c r="D114" s="2"/>
      <c r="E114" s="2"/>
      <c r="F114" s="2"/>
      <c r="G114" s="2"/>
      <c r="H114" s="2"/>
      <c r="I114" s="2"/>
      <c r="J114" s="2"/>
      <c r="K114" s="2"/>
      <c r="L114" s="2"/>
      <c r="M114" s="2"/>
    </row>
    <row r="115" spans="2:18" ht="21" x14ac:dyDescent="0.2">
      <c r="B115" s="14" t="s">
        <v>172</v>
      </c>
      <c r="C115" s="2"/>
      <c r="D115" s="2"/>
      <c r="E115" s="2"/>
      <c r="F115" s="2"/>
      <c r="G115" s="2"/>
      <c r="H115" s="2"/>
      <c r="I115" s="2"/>
      <c r="J115" s="2"/>
      <c r="K115" s="2"/>
      <c r="L115" s="2"/>
      <c r="M115" s="2"/>
    </row>
    <row r="116" spans="2:18" ht="17" thickBot="1" x14ac:dyDescent="0.25">
      <c r="B116" s="2"/>
      <c r="C116" s="2"/>
      <c r="D116" s="2"/>
      <c r="E116" s="2"/>
      <c r="F116" s="2"/>
      <c r="G116" s="2"/>
      <c r="H116" s="2"/>
      <c r="I116" s="2"/>
      <c r="J116" s="2"/>
      <c r="K116" s="2"/>
      <c r="L116" s="2"/>
      <c r="M116" s="2"/>
    </row>
    <row r="117" spans="2:18" ht="41.25" customHeight="1" x14ac:dyDescent="0.2">
      <c r="B117" s="65" t="s">
        <v>36</v>
      </c>
      <c r="C117" s="67" t="s">
        <v>37</v>
      </c>
      <c r="D117" s="69" t="s">
        <v>218</v>
      </c>
      <c r="E117" s="70"/>
      <c r="F117" s="70"/>
      <c r="G117" s="70" t="s">
        <v>39</v>
      </c>
      <c r="H117" s="70"/>
      <c r="I117" s="70"/>
      <c r="J117" s="70"/>
      <c r="K117" s="70"/>
      <c r="L117" s="70"/>
      <c r="M117" s="71"/>
    </row>
    <row r="118" spans="2:18" ht="17" x14ac:dyDescent="0.2">
      <c r="B118" s="66"/>
      <c r="C118" s="68"/>
      <c r="D118" s="18" t="s">
        <v>40</v>
      </c>
      <c r="E118" s="18" t="s">
        <v>41</v>
      </c>
      <c r="F118" s="18" t="s">
        <v>42</v>
      </c>
      <c r="G118" s="72" t="s">
        <v>43</v>
      </c>
      <c r="H118" s="72"/>
      <c r="I118" s="72"/>
      <c r="J118" s="72"/>
      <c r="K118" s="72" t="s">
        <v>44</v>
      </c>
      <c r="L118" s="72"/>
      <c r="M118" s="73"/>
    </row>
    <row r="119" spans="2:18" ht="188.25" customHeight="1" x14ac:dyDescent="0.2">
      <c r="B119" s="57" t="s">
        <v>223</v>
      </c>
      <c r="C119" s="32" t="s">
        <v>173</v>
      </c>
      <c r="D119" s="32" t="s">
        <v>174</v>
      </c>
      <c r="E119" s="40" t="s">
        <v>175</v>
      </c>
      <c r="F119" s="40" t="s">
        <v>176</v>
      </c>
      <c r="G119" s="56" t="s">
        <v>177</v>
      </c>
      <c r="H119" s="56"/>
      <c r="I119" s="56"/>
      <c r="J119" s="56"/>
      <c r="K119" s="54" t="s">
        <v>178</v>
      </c>
      <c r="L119" s="54"/>
      <c r="M119" s="55"/>
    </row>
    <row r="120" spans="2:18" ht="160" customHeight="1" x14ac:dyDescent="0.2">
      <c r="B120" s="57"/>
      <c r="C120" s="32" t="s">
        <v>179</v>
      </c>
      <c r="D120" s="32" t="s">
        <v>238</v>
      </c>
      <c r="E120" s="40" t="s">
        <v>180</v>
      </c>
      <c r="F120" s="40" t="s">
        <v>181</v>
      </c>
      <c r="G120" s="56" t="s">
        <v>182</v>
      </c>
      <c r="H120" s="56"/>
      <c r="I120" s="56"/>
      <c r="J120" s="56"/>
      <c r="K120" s="54" t="s">
        <v>183</v>
      </c>
      <c r="L120" s="54"/>
      <c r="M120" s="55"/>
    </row>
    <row r="121" spans="2:18" ht="118" customHeight="1" x14ac:dyDescent="0.2">
      <c r="B121" s="57"/>
      <c r="C121" s="32" t="s">
        <v>184</v>
      </c>
      <c r="D121" s="32" t="s">
        <v>237</v>
      </c>
      <c r="E121" s="40" t="s">
        <v>185</v>
      </c>
      <c r="F121" s="40" t="s">
        <v>186</v>
      </c>
      <c r="G121" s="56" t="s">
        <v>182</v>
      </c>
      <c r="H121" s="56"/>
      <c r="I121" s="56"/>
      <c r="J121" s="56"/>
      <c r="K121" s="54" t="s">
        <v>187</v>
      </c>
      <c r="L121" s="54"/>
      <c r="M121" s="55"/>
    </row>
    <row r="122" spans="2:18" ht="181" customHeight="1" x14ac:dyDescent="0.2">
      <c r="B122" s="57"/>
      <c r="C122" s="32" t="s">
        <v>188</v>
      </c>
      <c r="D122" s="32" t="s">
        <v>189</v>
      </c>
      <c r="E122" s="40" t="s">
        <v>190</v>
      </c>
      <c r="F122" s="32" t="s">
        <v>191</v>
      </c>
      <c r="G122" s="56" t="s">
        <v>192</v>
      </c>
      <c r="H122" s="56"/>
      <c r="I122" s="56"/>
      <c r="J122" s="56"/>
      <c r="K122" s="54" t="s">
        <v>193</v>
      </c>
      <c r="L122" s="54"/>
      <c r="M122" s="55"/>
    </row>
    <row r="123" spans="2:18" ht="128.5" customHeight="1" x14ac:dyDescent="0.2">
      <c r="B123" s="41" t="s">
        <v>81</v>
      </c>
      <c r="C123" s="32" t="s">
        <v>194</v>
      </c>
      <c r="D123" s="32" t="s">
        <v>239</v>
      </c>
      <c r="E123" s="32" t="s">
        <v>195</v>
      </c>
      <c r="F123" s="32" t="s">
        <v>196</v>
      </c>
      <c r="G123" s="54" t="s">
        <v>197</v>
      </c>
      <c r="H123" s="54"/>
      <c r="I123" s="54"/>
      <c r="J123" s="54"/>
      <c r="K123" s="54" t="s">
        <v>198</v>
      </c>
      <c r="L123" s="54"/>
      <c r="M123" s="55"/>
    </row>
    <row r="124" spans="2:18" ht="84" customHeight="1" x14ac:dyDescent="0.2">
      <c r="B124" s="57" t="s">
        <v>199</v>
      </c>
      <c r="C124" s="32" t="s">
        <v>200</v>
      </c>
      <c r="D124" s="32" t="s">
        <v>201</v>
      </c>
      <c r="E124" s="40" t="s">
        <v>202</v>
      </c>
      <c r="F124" s="40" t="s">
        <v>203</v>
      </c>
      <c r="G124" s="54" t="s">
        <v>204</v>
      </c>
      <c r="H124" s="54"/>
      <c r="I124" s="54"/>
      <c r="J124" s="54"/>
      <c r="K124" s="54" t="s">
        <v>205</v>
      </c>
      <c r="L124" s="54"/>
      <c r="M124" s="55"/>
    </row>
    <row r="125" spans="2:18" ht="64" customHeight="1" thickBot="1" x14ac:dyDescent="0.25">
      <c r="B125" s="58"/>
      <c r="C125" s="35" t="s">
        <v>206</v>
      </c>
      <c r="D125" s="35" t="s">
        <v>207</v>
      </c>
      <c r="E125" s="35" t="s">
        <v>208</v>
      </c>
      <c r="F125" s="35" t="s">
        <v>209</v>
      </c>
      <c r="G125" s="59" t="s">
        <v>210</v>
      </c>
      <c r="H125" s="59"/>
      <c r="I125" s="59"/>
      <c r="J125" s="59"/>
      <c r="K125" s="59" t="s">
        <v>211</v>
      </c>
      <c r="L125" s="59"/>
      <c r="M125" s="60"/>
    </row>
    <row r="126" spans="2:18" x14ac:dyDescent="0.2">
      <c r="C126" s="13"/>
      <c r="D126" s="13"/>
      <c r="E126" s="13"/>
      <c r="F126" s="13"/>
      <c r="G126" s="13"/>
      <c r="H126" s="13"/>
      <c r="I126" s="13"/>
      <c r="J126" s="13"/>
      <c r="K126" s="13"/>
      <c r="L126" s="13"/>
      <c r="M126" s="13"/>
    </row>
    <row r="127" spans="2:18" x14ac:dyDescent="0.2">
      <c r="C127" s="13"/>
      <c r="D127" s="13"/>
      <c r="E127" s="13"/>
      <c r="F127" s="13"/>
      <c r="G127" s="13"/>
      <c r="H127" s="13"/>
      <c r="I127" s="13"/>
      <c r="J127" s="13"/>
      <c r="K127" s="13"/>
      <c r="L127" s="13"/>
      <c r="M127" s="13"/>
    </row>
  </sheetData>
  <mergeCells count="190">
    <mergeCell ref="B3:M3"/>
    <mergeCell ref="B4:M4"/>
    <mergeCell ref="B9:C9"/>
    <mergeCell ref="D9:M9"/>
    <mergeCell ref="B10:C10"/>
    <mergeCell ref="D10:M10"/>
    <mergeCell ref="B5:M5"/>
    <mergeCell ref="C18:G18"/>
    <mergeCell ref="H18:J18"/>
    <mergeCell ref="K18:M18"/>
    <mergeCell ref="C19:G19"/>
    <mergeCell ref="H19:J19"/>
    <mergeCell ref="K19:M19"/>
    <mergeCell ref="B11:C11"/>
    <mergeCell ref="D11:M11"/>
    <mergeCell ref="B15:B17"/>
    <mergeCell ref="C15:G17"/>
    <mergeCell ref="H15:M15"/>
    <mergeCell ref="H16:J17"/>
    <mergeCell ref="K16:M17"/>
    <mergeCell ref="C22:G22"/>
    <mergeCell ref="H22:J22"/>
    <mergeCell ref="K22:M22"/>
    <mergeCell ref="C23:G23"/>
    <mergeCell ref="H23:J23"/>
    <mergeCell ref="K23:M23"/>
    <mergeCell ref="C20:G20"/>
    <mergeCell ref="H20:J20"/>
    <mergeCell ref="K20:M20"/>
    <mergeCell ref="C21:G21"/>
    <mergeCell ref="H21:J21"/>
    <mergeCell ref="K21:M21"/>
    <mergeCell ref="B38:C38"/>
    <mergeCell ref="D38:M38"/>
    <mergeCell ref="B42:B43"/>
    <mergeCell ref="C42:C43"/>
    <mergeCell ref="D42:F42"/>
    <mergeCell ref="G42:M42"/>
    <mergeCell ref="G43:J43"/>
    <mergeCell ref="K43:M43"/>
    <mergeCell ref="B28:M28"/>
    <mergeCell ref="B32:M32"/>
    <mergeCell ref="B36:C36"/>
    <mergeCell ref="D36:M36"/>
    <mergeCell ref="B37:C37"/>
    <mergeCell ref="D37:M37"/>
    <mergeCell ref="G51:J51"/>
    <mergeCell ref="K51:M51"/>
    <mergeCell ref="B52:B53"/>
    <mergeCell ref="G52:J52"/>
    <mergeCell ref="K52:M52"/>
    <mergeCell ref="G53:J53"/>
    <mergeCell ref="K53:M53"/>
    <mergeCell ref="K46:M46"/>
    <mergeCell ref="G47:J47"/>
    <mergeCell ref="K47:M47"/>
    <mergeCell ref="G48:J48"/>
    <mergeCell ref="K48:M48"/>
    <mergeCell ref="B49:B51"/>
    <mergeCell ref="G49:J49"/>
    <mergeCell ref="K49:M49"/>
    <mergeCell ref="G50:J50"/>
    <mergeCell ref="K50:M50"/>
    <mergeCell ref="B44:B48"/>
    <mergeCell ref="G44:J44"/>
    <mergeCell ref="K44:M44"/>
    <mergeCell ref="G45:J45"/>
    <mergeCell ref="K45:M45"/>
    <mergeCell ref="G46:J46"/>
    <mergeCell ref="B54:B57"/>
    <mergeCell ref="G54:J54"/>
    <mergeCell ref="K54:M54"/>
    <mergeCell ref="G55:J55"/>
    <mergeCell ref="K55:M55"/>
    <mergeCell ref="G56:J56"/>
    <mergeCell ref="K56:M56"/>
    <mergeCell ref="G57:J57"/>
    <mergeCell ref="K57:M57"/>
    <mergeCell ref="B68:B69"/>
    <mergeCell ref="C68:C69"/>
    <mergeCell ref="D68:F68"/>
    <mergeCell ref="G68:M68"/>
    <mergeCell ref="G69:J69"/>
    <mergeCell ref="K69:M69"/>
    <mergeCell ref="B60:M60"/>
    <mergeCell ref="B62:C62"/>
    <mergeCell ref="D62:M62"/>
    <mergeCell ref="B63:C63"/>
    <mergeCell ref="D63:M63"/>
    <mergeCell ref="B64:C64"/>
    <mergeCell ref="D64:M64"/>
    <mergeCell ref="G72:J72"/>
    <mergeCell ref="K72:M72"/>
    <mergeCell ref="B73:B77"/>
    <mergeCell ref="C73:C77"/>
    <mergeCell ref="G73:J73"/>
    <mergeCell ref="K73:M73"/>
    <mergeCell ref="G76:J76"/>
    <mergeCell ref="K76:M76"/>
    <mergeCell ref="G77:J77"/>
    <mergeCell ref="K77:M77"/>
    <mergeCell ref="B70:B72"/>
    <mergeCell ref="C70:C71"/>
    <mergeCell ref="G70:J70"/>
    <mergeCell ref="K70:M70"/>
    <mergeCell ref="G71:J71"/>
    <mergeCell ref="K71:M71"/>
    <mergeCell ref="B82:B84"/>
    <mergeCell ref="C82:C84"/>
    <mergeCell ref="G82:J82"/>
    <mergeCell ref="K82:M82"/>
    <mergeCell ref="G83:J83"/>
    <mergeCell ref="K83:M83"/>
    <mergeCell ref="G84:J84"/>
    <mergeCell ref="K84:M84"/>
    <mergeCell ref="B78:B81"/>
    <mergeCell ref="G78:J78"/>
    <mergeCell ref="K78:M78"/>
    <mergeCell ref="G79:J79"/>
    <mergeCell ref="K79:M79"/>
    <mergeCell ref="G80:J80"/>
    <mergeCell ref="K80:M80"/>
    <mergeCell ref="G81:J81"/>
    <mergeCell ref="K81:M81"/>
    <mergeCell ref="B92:C92"/>
    <mergeCell ref="D92:M92"/>
    <mergeCell ref="B96:B97"/>
    <mergeCell ref="C96:C97"/>
    <mergeCell ref="D96:F96"/>
    <mergeCell ref="G96:M96"/>
    <mergeCell ref="G97:J97"/>
    <mergeCell ref="K97:M97"/>
    <mergeCell ref="B89:C89"/>
    <mergeCell ref="D89:M89"/>
    <mergeCell ref="B90:C90"/>
    <mergeCell ref="D90:M90"/>
    <mergeCell ref="B91:C91"/>
    <mergeCell ref="D91:M91"/>
    <mergeCell ref="B112:C112"/>
    <mergeCell ref="B113:C113"/>
    <mergeCell ref="B117:B118"/>
    <mergeCell ref="C117:C118"/>
    <mergeCell ref="D117:F117"/>
    <mergeCell ref="G117:M117"/>
    <mergeCell ref="G118:J118"/>
    <mergeCell ref="K118:M118"/>
    <mergeCell ref="B109:C109"/>
    <mergeCell ref="B110:C110"/>
    <mergeCell ref="B111:C111"/>
    <mergeCell ref="D110:M110"/>
    <mergeCell ref="D111:M111"/>
    <mergeCell ref="G122:J122"/>
    <mergeCell ref="K122:M122"/>
    <mergeCell ref="G123:J123"/>
    <mergeCell ref="K123:M123"/>
    <mergeCell ref="B124:B125"/>
    <mergeCell ref="G124:J124"/>
    <mergeCell ref="K124:M124"/>
    <mergeCell ref="G125:J125"/>
    <mergeCell ref="K125:M125"/>
    <mergeCell ref="B119:B122"/>
    <mergeCell ref="G119:J119"/>
    <mergeCell ref="K119:M119"/>
    <mergeCell ref="G120:J120"/>
    <mergeCell ref="K120:M120"/>
    <mergeCell ref="G121:J121"/>
    <mergeCell ref="D112:M112"/>
    <mergeCell ref="D113:M113"/>
    <mergeCell ref="G74:J74"/>
    <mergeCell ref="G75:J75"/>
    <mergeCell ref="K74:M74"/>
    <mergeCell ref="K75:M75"/>
    <mergeCell ref="D108:M108"/>
    <mergeCell ref="D109:M109"/>
    <mergeCell ref="K121:M121"/>
    <mergeCell ref="G102:J102"/>
    <mergeCell ref="K102:M102"/>
    <mergeCell ref="B105:M105"/>
    <mergeCell ref="B107:C107"/>
    <mergeCell ref="D107:M107"/>
    <mergeCell ref="B108:C108"/>
    <mergeCell ref="B99:B101"/>
    <mergeCell ref="G99:J99"/>
    <mergeCell ref="K99:M99"/>
    <mergeCell ref="G100:J100"/>
    <mergeCell ref="K100:M100"/>
    <mergeCell ref="G101:J101"/>
    <mergeCell ref="K101:M101"/>
    <mergeCell ref="G98:J98"/>
    <mergeCell ref="K98:M9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F9FF-A04A-F44B-BAAC-DCBF06EAC80C}">
  <sheetPr>
    <tabColor rgb="FF002060"/>
  </sheetPr>
  <dimension ref="B2:K55"/>
  <sheetViews>
    <sheetView showGridLines="0" workbookViewId="0">
      <selection sqref="A1:XFD1048576"/>
    </sheetView>
  </sheetViews>
  <sheetFormatPr baseColWidth="10" defaultColWidth="10.5" defaultRowHeight="16" x14ac:dyDescent="0.2"/>
  <cols>
    <col min="2" max="2" width="20.6640625" customWidth="1"/>
    <col min="3" max="3" width="14" style="184" customWidth="1"/>
    <col min="4" max="4" width="74.5" style="184" customWidth="1"/>
    <col min="5" max="5" width="12.83203125" style="180" bestFit="1" customWidth="1"/>
    <col min="6" max="6" width="15" style="180" customWidth="1"/>
    <col min="7" max="7" width="16.5" style="180" customWidth="1"/>
    <col min="8" max="8" width="14.83203125" style="180" customWidth="1"/>
    <col min="9" max="9" width="21.83203125" style="181" customWidth="1"/>
    <col min="10" max="10" width="35.6640625" style="181" bestFit="1" customWidth="1"/>
  </cols>
  <sheetData>
    <row r="2" spans="2:10" ht="37" x14ac:dyDescent="0.45">
      <c r="B2" s="179" t="s">
        <v>242</v>
      </c>
      <c r="C2" s="179"/>
      <c r="D2" s="179"/>
    </row>
    <row r="3" spans="2:10" ht="24" x14ac:dyDescent="0.3">
      <c r="B3" s="182" t="s">
        <v>243</v>
      </c>
      <c r="C3" s="182"/>
      <c r="D3" s="182"/>
    </row>
    <row r="5" spans="2:10" ht="21" x14ac:dyDescent="0.25">
      <c r="B5" s="183" t="s">
        <v>244</v>
      </c>
      <c r="C5" s="183"/>
      <c r="D5" s="183"/>
    </row>
    <row r="6" spans="2:10" ht="17" thickBot="1" x14ac:dyDescent="0.25"/>
    <row r="7" spans="2:10" ht="37" customHeight="1" x14ac:dyDescent="0.2">
      <c r="C7" s="185" t="s">
        <v>245</v>
      </c>
      <c r="D7" s="186" t="s">
        <v>246</v>
      </c>
      <c r="E7" s="187" t="s">
        <v>247</v>
      </c>
      <c r="F7" s="188"/>
      <c r="G7" s="188"/>
      <c r="H7" s="189"/>
      <c r="I7" s="190" t="s">
        <v>248</v>
      </c>
      <c r="J7" s="190" t="s">
        <v>249</v>
      </c>
    </row>
    <row r="8" spans="2:10" s="191" customFormat="1" ht="17" thickBot="1" x14ac:dyDescent="0.25">
      <c r="C8" s="192"/>
      <c r="D8" s="193"/>
      <c r="E8" s="194" t="s">
        <v>250</v>
      </c>
      <c r="F8" s="195" t="s">
        <v>251</v>
      </c>
      <c r="G8" s="195" t="s">
        <v>109</v>
      </c>
      <c r="H8" s="196" t="s">
        <v>252</v>
      </c>
      <c r="I8" s="197"/>
      <c r="J8" s="198"/>
    </row>
    <row r="9" spans="2:10" ht="17" x14ac:dyDescent="0.2">
      <c r="B9" s="199" t="s">
        <v>253</v>
      </c>
      <c r="C9" s="200" t="s">
        <v>223</v>
      </c>
      <c r="D9" s="201" t="s">
        <v>254</v>
      </c>
      <c r="E9" s="202"/>
      <c r="F9" s="202"/>
      <c r="G9" s="202">
        <v>648356</v>
      </c>
      <c r="H9" s="202"/>
      <c r="I9" s="203">
        <v>1.5</v>
      </c>
      <c r="J9" s="204">
        <f>G9*I9</f>
        <v>972534</v>
      </c>
    </row>
    <row r="10" spans="2:10" ht="34" x14ac:dyDescent="0.2">
      <c r="B10" s="205"/>
      <c r="C10" s="206"/>
      <c r="D10" s="207" t="s">
        <v>255</v>
      </c>
      <c r="E10" s="208"/>
      <c r="F10" s="208"/>
      <c r="G10" s="208">
        <v>290873</v>
      </c>
      <c r="H10" s="208"/>
      <c r="I10" s="209">
        <v>20</v>
      </c>
      <c r="J10" s="210">
        <f t="shared" ref="J10:J16" si="0">G10*I10</f>
        <v>5817460</v>
      </c>
    </row>
    <row r="11" spans="2:10" ht="17" x14ac:dyDescent="0.2">
      <c r="B11" s="205"/>
      <c r="C11" s="206"/>
      <c r="D11" s="207" t="s">
        <v>256</v>
      </c>
      <c r="E11" s="208"/>
      <c r="F11" s="208"/>
      <c r="G11" s="208"/>
      <c r="H11" s="208">
        <v>1396194</v>
      </c>
      <c r="I11" s="209">
        <v>1.8</v>
      </c>
      <c r="J11" s="210">
        <f>H11*I11</f>
        <v>2513149.2000000002</v>
      </c>
    </row>
    <row r="12" spans="2:10" ht="17" x14ac:dyDescent="0.2">
      <c r="B12" s="205"/>
      <c r="C12" s="211"/>
      <c r="D12" s="207" t="s">
        <v>257</v>
      </c>
      <c r="E12" s="208"/>
      <c r="F12" s="208"/>
      <c r="G12" s="208">
        <v>648356</v>
      </c>
      <c r="H12" s="208"/>
      <c r="I12" s="209">
        <v>3</v>
      </c>
      <c r="J12" s="210">
        <f t="shared" si="0"/>
        <v>1945068</v>
      </c>
    </row>
    <row r="13" spans="2:10" ht="17" x14ac:dyDescent="0.2">
      <c r="B13" s="205"/>
      <c r="C13" s="212" t="s">
        <v>69</v>
      </c>
      <c r="D13" s="207" t="s">
        <v>258</v>
      </c>
      <c r="E13" s="208"/>
      <c r="F13" s="208"/>
      <c r="G13" s="208"/>
      <c r="H13" s="208">
        <v>43</v>
      </c>
      <c r="I13" s="209">
        <v>70000</v>
      </c>
      <c r="J13" s="210">
        <f>H13*I13</f>
        <v>3010000</v>
      </c>
    </row>
    <row r="14" spans="2:10" ht="17" x14ac:dyDescent="0.2">
      <c r="B14" s="205"/>
      <c r="C14" s="206"/>
      <c r="D14" s="207" t="s">
        <v>259</v>
      </c>
      <c r="E14" s="208"/>
      <c r="F14" s="208"/>
      <c r="G14" s="208">
        <v>125000</v>
      </c>
      <c r="H14" s="208"/>
      <c r="I14" s="209">
        <v>178.21</v>
      </c>
      <c r="J14" s="210">
        <f t="shared" si="0"/>
        <v>22276250</v>
      </c>
    </row>
    <row r="15" spans="2:10" ht="17" x14ac:dyDescent="0.2">
      <c r="B15" s="205"/>
      <c r="C15" s="206"/>
      <c r="D15" s="207" t="s">
        <v>260</v>
      </c>
      <c r="E15" s="208"/>
      <c r="F15" s="208"/>
      <c r="G15" s="208">
        <v>296863.55</v>
      </c>
      <c r="H15" s="208"/>
      <c r="I15" s="209">
        <v>58.59</v>
      </c>
      <c r="J15" s="210">
        <f t="shared" si="0"/>
        <v>17393235.394499999</v>
      </c>
    </row>
    <row r="16" spans="2:10" ht="17" x14ac:dyDescent="0.2">
      <c r="B16" s="205"/>
      <c r="C16" s="211"/>
      <c r="D16" s="207" t="s">
        <v>261</v>
      </c>
      <c r="E16" s="208"/>
      <c r="F16" s="208"/>
      <c r="G16" s="208">
        <v>320785</v>
      </c>
      <c r="H16" s="208"/>
      <c r="I16" s="209">
        <v>90</v>
      </c>
      <c r="J16" s="210">
        <f t="shared" si="0"/>
        <v>28870650</v>
      </c>
    </row>
    <row r="17" spans="2:11" ht="34" x14ac:dyDescent="0.2">
      <c r="B17" s="205"/>
      <c r="C17" s="212" t="s">
        <v>262</v>
      </c>
      <c r="D17" s="207" t="s">
        <v>263</v>
      </c>
      <c r="E17" s="208"/>
      <c r="F17" s="208"/>
      <c r="G17" s="208"/>
      <c r="H17" s="208">
        <v>29912</v>
      </c>
      <c r="I17" s="209">
        <v>66.27</v>
      </c>
      <c r="J17" s="210">
        <f>H17*I17</f>
        <v>1982268.24</v>
      </c>
    </row>
    <row r="18" spans="2:11" ht="51" x14ac:dyDescent="0.2">
      <c r="B18" s="205"/>
      <c r="C18" s="206"/>
      <c r="D18" s="207" t="s">
        <v>264</v>
      </c>
      <c r="E18" s="208"/>
      <c r="F18" s="208"/>
      <c r="G18" s="208"/>
      <c r="H18" s="208">
        <v>11000</v>
      </c>
      <c r="I18" s="209">
        <v>1600</v>
      </c>
      <c r="J18" s="210">
        <f>H18*I18</f>
        <v>17600000</v>
      </c>
    </row>
    <row r="19" spans="2:11" ht="17" x14ac:dyDescent="0.2">
      <c r="B19" s="205"/>
      <c r="C19" s="211"/>
      <c r="D19" s="207" t="s">
        <v>265</v>
      </c>
      <c r="E19" s="208"/>
      <c r="F19" s="208"/>
      <c r="G19" s="208"/>
      <c r="H19" s="208">
        <v>29912</v>
      </c>
      <c r="I19" s="209">
        <v>6</v>
      </c>
      <c r="J19" s="210">
        <f>H19*I19</f>
        <v>179472</v>
      </c>
    </row>
    <row r="20" spans="2:11" ht="17" thickBot="1" x14ac:dyDescent="0.25">
      <c r="B20" s="213"/>
      <c r="C20" s="214" t="s">
        <v>266</v>
      </c>
      <c r="D20" s="214"/>
      <c r="E20" s="215"/>
      <c r="F20" s="216"/>
      <c r="G20" s="216"/>
      <c r="H20" s="216"/>
      <c r="I20" s="217"/>
      <c r="J20" s="218">
        <f>SUM(J9:J19)</f>
        <v>102560086.8345</v>
      </c>
    </row>
    <row r="21" spans="2:11" ht="17" x14ac:dyDescent="0.2">
      <c r="B21" s="199" t="s">
        <v>267</v>
      </c>
      <c r="C21" s="200" t="s">
        <v>223</v>
      </c>
      <c r="D21" s="201" t="s">
        <v>268</v>
      </c>
      <c r="E21" s="202"/>
      <c r="F21" s="202">
        <v>1335621</v>
      </c>
      <c r="G21" s="202"/>
      <c r="H21" s="202"/>
      <c r="I21" s="203">
        <v>9</v>
      </c>
      <c r="J21" s="204">
        <f>F21*I21</f>
        <v>12020589</v>
      </c>
    </row>
    <row r="22" spans="2:11" ht="17" x14ac:dyDescent="0.2">
      <c r="B22" s="205"/>
      <c r="C22" s="206"/>
      <c r="D22" s="219" t="s">
        <v>269</v>
      </c>
      <c r="E22" s="208"/>
      <c r="F22" s="208">
        <v>333905</v>
      </c>
      <c r="G22" s="208"/>
      <c r="H22" s="208"/>
      <c r="I22" s="209">
        <v>7.5</v>
      </c>
      <c r="J22" s="210">
        <f t="shared" ref="J22:J25" si="1">F22*I22</f>
        <v>2504287.5</v>
      </c>
    </row>
    <row r="23" spans="2:11" ht="17" x14ac:dyDescent="0.2">
      <c r="B23" s="205"/>
      <c r="C23" s="206"/>
      <c r="D23" s="207" t="s">
        <v>270</v>
      </c>
      <c r="E23" s="208"/>
      <c r="F23" s="208">
        <v>1097346</v>
      </c>
      <c r="G23" s="208"/>
      <c r="H23" s="208"/>
      <c r="I23" s="209">
        <v>21</v>
      </c>
      <c r="J23" s="210">
        <f t="shared" si="1"/>
        <v>23044266</v>
      </c>
    </row>
    <row r="24" spans="2:11" ht="17" x14ac:dyDescent="0.2">
      <c r="B24" s="205"/>
      <c r="C24" s="206"/>
      <c r="D24" s="207" t="s">
        <v>271</v>
      </c>
      <c r="E24" s="208"/>
      <c r="F24" s="208">
        <v>1097346</v>
      </c>
      <c r="G24" s="208"/>
      <c r="H24" s="208"/>
      <c r="I24" s="209">
        <v>3</v>
      </c>
      <c r="J24" s="210">
        <f t="shared" si="1"/>
        <v>3292038</v>
      </c>
    </row>
    <row r="25" spans="2:11" ht="17" x14ac:dyDescent="0.2">
      <c r="B25" s="205"/>
      <c r="C25" s="206"/>
      <c r="D25" s="207" t="s">
        <v>272</v>
      </c>
      <c r="E25" s="208"/>
      <c r="F25" s="208">
        <v>1335621</v>
      </c>
      <c r="G25" s="208"/>
      <c r="H25" s="208"/>
      <c r="I25" s="209">
        <v>1.7</v>
      </c>
      <c r="J25" s="210">
        <f t="shared" si="1"/>
        <v>2270555.6999999997</v>
      </c>
    </row>
    <row r="26" spans="2:11" ht="17" x14ac:dyDescent="0.2">
      <c r="B26" s="205"/>
      <c r="C26" s="206"/>
      <c r="D26" s="207" t="s">
        <v>273</v>
      </c>
      <c r="E26" s="208"/>
      <c r="F26" s="208">
        <v>1077751</v>
      </c>
      <c r="G26" s="208">
        <v>648356</v>
      </c>
      <c r="H26" s="208"/>
      <c r="I26" s="209">
        <v>1</v>
      </c>
      <c r="J26" s="210">
        <f>(F26+G26)*I26</f>
        <v>1726107</v>
      </c>
    </row>
    <row r="27" spans="2:11" ht="17" x14ac:dyDescent="0.2">
      <c r="B27" s="205"/>
      <c r="C27" s="206"/>
      <c r="D27" s="207" t="s">
        <v>274</v>
      </c>
      <c r="E27" s="208"/>
      <c r="F27" s="208">
        <v>1335621</v>
      </c>
      <c r="G27" s="208"/>
      <c r="H27" s="208"/>
      <c r="I27" s="209">
        <v>3</v>
      </c>
      <c r="J27" s="210">
        <f>F27*I27</f>
        <v>4006863</v>
      </c>
    </row>
    <row r="28" spans="2:11" ht="34" x14ac:dyDescent="0.2">
      <c r="B28" s="205"/>
      <c r="C28" s="206"/>
      <c r="D28" s="207" t="s">
        <v>275</v>
      </c>
      <c r="E28" s="208"/>
      <c r="F28" s="208">
        <v>400</v>
      </c>
      <c r="G28" s="208"/>
      <c r="H28" s="208"/>
      <c r="I28" s="209">
        <v>5000</v>
      </c>
      <c r="J28" s="210">
        <f t="shared" ref="J28:J33" si="2">F28*I28</f>
        <v>2000000</v>
      </c>
    </row>
    <row r="29" spans="2:11" ht="17" x14ac:dyDescent="0.2">
      <c r="B29" s="205"/>
      <c r="C29" s="211"/>
      <c r="D29" s="207" t="s">
        <v>276</v>
      </c>
      <c r="E29" s="208"/>
      <c r="F29" s="208">
        <v>1335621</v>
      </c>
      <c r="G29" s="208"/>
      <c r="H29" s="208"/>
      <c r="I29" s="209">
        <v>10</v>
      </c>
      <c r="J29" s="210">
        <f t="shared" si="2"/>
        <v>13356210</v>
      </c>
    </row>
    <row r="30" spans="2:11" ht="34" x14ac:dyDescent="0.2">
      <c r="B30" s="205"/>
      <c r="C30" s="212" t="s">
        <v>69</v>
      </c>
      <c r="D30" s="207" t="s">
        <v>277</v>
      </c>
      <c r="E30" s="208"/>
      <c r="F30" s="208">
        <v>1206016</v>
      </c>
      <c r="G30" s="208"/>
      <c r="H30" s="208"/>
      <c r="I30" s="209">
        <v>2</v>
      </c>
      <c r="J30" s="210">
        <f>F30*I30</f>
        <v>2412032</v>
      </c>
    </row>
    <row r="31" spans="2:11" ht="51" x14ac:dyDescent="0.2">
      <c r="B31" s="205"/>
      <c r="C31" s="206"/>
      <c r="D31" s="207" t="s">
        <v>112</v>
      </c>
      <c r="E31" s="208"/>
      <c r="F31" s="208"/>
      <c r="G31" s="208"/>
      <c r="H31" s="208">
        <v>43</v>
      </c>
      <c r="I31" s="209">
        <v>40000</v>
      </c>
      <c r="J31" s="210">
        <f>I31*H31</f>
        <v>1720000</v>
      </c>
      <c r="K31" s="220"/>
    </row>
    <row r="32" spans="2:11" ht="17" x14ac:dyDescent="0.2">
      <c r="B32" s="205"/>
      <c r="C32" s="206"/>
      <c r="D32" s="221" t="s">
        <v>118</v>
      </c>
      <c r="E32" s="208"/>
      <c r="F32" s="208">
        <v>40</v>
      </c>
      <c r="G32" s="208"/>
      <c r="H32" s="208"/>
      <c r="I32" s="209">
        <v>5000</v>
      </c>
      <c r="J32" s="210">
        <f t="shared" si="2"/>
        <v>200000</v>
      </c>
    </row>
    <row r="33" spans="2:11" ht="17" x14ac:dyDescent="0.2">
      <c r="B33" s="205"/>
      <c r="C33" s="206"/>
      <c r="D33" s="221" t="s">
        <v>123</v>
      </c>
      <c r="E33" s="208"/>
      <c r="F33" s="208">
        <v>400</v>
      </c>
      <c r="G33" s="208"/>
      <c r="H33" s="208"/>
      <c r="I33" s="209">
        <v>5000</v>
      </c>
      <c r="J33" s="210">
        <f t="shared" si="2"/>
        <v>2000000</v>
      </c>
    </row>
    <row r="34" spans="2:11" ht="34" x14ac:dyDescent="0.2">
      <c r="B34" s="205"/>
      <c r="C34" s="206"/>
      <c r="D34" s="207" t="s">
        <v>124</v>
      </c>
      <c r="E34" s="208"/>
      <c r="F34" s="208"/>
      <c r="G34" s="208"/>
      <c r="H34" s="208">
        <v>43</v>
      </c>
      <c r="I34" s="209">
        <v>10000</v>
      </c>
      <c r="J34" s="210">
        <f>I34*H34</f>
        <v>430000</v>
      </c>
      <c r="K34" s="220"/>
    </row>
    <row r="35" spans="2:11" ht="17" x14ac:dyDescent="0.2">
      <c r="B35" s="205"/>
      <c r="C35" s="211"/>
      <c r="D35" s="207" t="s">
        <v>129</v>
      </c>
      <c r="E35" s="208"/>
      <c r="F35" s="208">
        <v>400</v>
      </c>
      <c r="G35" s="208"/>
      <c r="H35" s="208"/>
      <c r="I35" s="209">
        <v>5000</v>
      </c>
      <c r="J35" s="210">
        <f>F35*I35</f>
        <v>2000000</v>
      </c>
    </row>
    <row r="36" spans="2:11" ht="17" x14ac:dyDescent="0.2">
      <c r="B36" s="205"/>
      <c r="C36" s="212" t="s">
        <v>92</v>
      </c>
      <c r="D36" s="207" t="s">
        <v>133</v>
      </c>
      <c r="E36" s="208"/>
      <c r="F36" s="208">
        <v>400</v>
      </c>
      <c r="G36" s="208"/>
      <c r="H36" s="208"/>
      <c r="I36" s="222">
        <v>6180</v>
      </c>
      <c r="J36" s="210">
        <f t="shared" ref="J36:J39" si="3">F36*I36</f>
        <v>2472000</v>
      </c>
    </row>
    <row r="37" spans="2:11" ht="51" x14ac:dyDescent="0.2">
      <c r="B37" s="205"/>
      <c r="C37" s="206"/>
      <c r="D37" s="207" t="s">
        <v>137</v>
      </c>
      <c r="E37" s="208"/>
      <c r="F37" s="208">
        <v>200</v>
      </c>
      <c r="G37" s="208"/>
      <c r="H37" s="208"/>
      <c r="I37" s="209">
        <v>8250</v>
      </c>
      <c r="J37" s="210">
        <f t="shared" si="3"/>
        <v>1650000</v>
      </c>
    </row>
    <row r="38" spans="2:11" ht="17" x14ac:dyDescent="0.2">
      <c r="B38" s="205"/>
      <c r="C38" s="206"/>
      <c r="D38" s="221" t="s">
        <v>278</v>
      </c>
      <c r="E38" s="208"/>
      <c r="F38" s="208">
        <v>39000</v>
      </c>
      <c r="G38" s="208"/>
      <c r="H38" s="208"/>
      <c r="I38" s="209">
        <v>3</v>
      </c>
      <c r="J38" s="210">
        <f t="shared" si="3"/>
        <v>117000</v>
      </c>
    </row>
    <row r="39" spans="2:11" ht="34" x14ac:dyDescent="0.2">
      <c r="B39" s="205"/>
      <c r="C39" s="211"/>
      <c r="D39" s="221" t="s">
        <v>279</v>
      </c>
      <c r="E39" s="223"/>
      <c r="F39" s="208">
        <v>314443</v>
      </c>
      <c r="G39" s="223"/>
      <c r="H39" s="223"/>
      <c r="I39" s="209">
        <v>7.4429999999999996</v>
      </c>
      <c r="J39" s="210">
        <f t="shared" si="3"/>
        <v>2340399.2489999998</v>
      </c>
    </row>
    <row r="40" spans="2:11" ht="17" thickBot="1" x14ac:dyDescent="0.25">
      <c r="B40" s="213"/>
      <c r="C40" s="224" t="s">
        <v>266</v>
      </c>
      <c r="D40" s="225"/>
      <c r="E40" s="215"/>
      <c r="F40" s="216"/>
      <c r="G40" s="216"/>
      <c r="H40" s="216"/>
      <c r="I40" s="217"/>
      <c r="J40" s="218">
        <f>SUM(J21:J39)</f>
        <v>79562347.449000001</v>
      </c>
    </row>
    <row r="41" spans="2:11" ht="34" x14ac:dyDescent="0.2">
      <c r="B41" s="199" t="s">
        <v>280</v>
      </c>
      <c r="C41" s="226" t="s">
        <v>281</v>
      </c>
      <c r="D41" s="201" t="s">
        <v>282</v>
      </c>
      <c r="E41" s="202">
        <v>792397</v>
      </c>
      <c r="F41" s="202">
        <v>0</v>
      </c>
      <c r="G41" s="202">
        <v>0</v>
      </c>
      <c r="H41" s="202">
        <v>0</v>
      </c>
      <c r="I41" s="203">
        <v>6</v>
      </c>
      <c r="J41" s="227">
        <v>25009954</v>
      </c>
    </row>
    <row r="42" spans="2:11" ht="17" x14ac:dyDescent="0.2">
      <c r="B42" s="205"/>
      <c r="C42" s="212" t="s">
        <v>199</v>
      </c>
      <c r="D42" s="207" t="s">
        <v>283</v>
      </c>
      <c r="E42" s="208">
        <v>207621.88333333333</v>
      </c>
      <c r="F42" s="208">
        <v>415243.76666666666</v>
      </c>
      <c r="G42" s="208">
        <v>407626</v>
      </c>
      <c r="H42" s="208"/>
      <c r="I42" s="209">
        <v>85.35</v>
      </c>
      <c r="J42" s="210">
        <v>87948182.995000005</v>
      </c>
    </row>
    <row r="43" spans="2:11" ht="17" x14ac:dyDescent="0.2">
      <c r="B43" s="205"/>
      <c r="C43" s="206"/>
      <c r="D43" s="207" t="s">
        <v>284</v>
      </c>
      <c r="E43" s="208"/>
      <c r="F43" s="208"/>
      <c r="G43" s="208"/>
      <c r="H43" s="208">
        <v>43</v>
      </c>
      <c r="I43" s="209">
        <v>5000</v>
      </c>
      <c r="J43" s="210">
        <f>I43*H43</f>
        <v>215000</v>
      </c>
    </row>
    <row r="44" spans="2:11" ht="17" x14ac:dyDescent="0.2">
      <c r="B44" s="205"/>
      <c r="C44" s="211"/>
      <c r="D44" s="207" t="s">
        <v>285</v>
      </c>
      <c r="E44" s="208"/>
      <c r="F44" s="208"/>
      <c r="G44" s="208">
        <v>407626</v>
      </c>
      <c r="H44" s="208"/>
      <c r="I44" s="209">
        <f>90+90+20+63+30+32+20</f>
        <v>345</v>
      </c>
      <c r="J44" s="210">
        <f>I44*G44</f>
        <v>140630970</v>
      </c>
    </row>
    <row r="45" spans="2:11" ht="68" x14ac:dyDescent="0.2">
      <c r="B45" s="205"/>
      <c r="C45" s="228" t="s">
        <v>286</v>
      </c>
      <c r="D45" s="229" t="s">
        <v>231</v>
      </c>
      <c r="E45" s="208"/>
      <c r="F45" s="208">
        <v>1528595.67</v>
      </c>
      <c r="G45" s="208"/>
      <c r="H45" s="208">
        <v>38000</v>
      </c>
      <c r="I45" s="209">
        <v>73</v>
      </c>
      <c r="J45" s="210">
        <v>114201018.14000002</v>
      </c>
    </row>
    <row r="46" spans="2:11" ht="17" thickBot="1" x14ac:dyDescent="0.25">
      <c r="B46" s="213"/>
      <c r="C46" s="224" t="s">
        <v>266</v>
      </c>
      <c r="D46" s="225"/>
      <c r="E46" s="215"/>
      <c r="F46" s="216"/>
      <c r="G46" s="216"/>
      <c r="H46" s="216"/>
      <c r="I46" s="217"/>
      <c r="J46" s="230">
        <f>SUM(J41:J45)</f>
        <v>368005125.13499999</v>
      </c>
    </row>
    <row r="47" spans="2:11" ht="17" x14ac:dyDescent="0.2">
      <c r="B47" s="199" t="s">
        <v>287</v>
      </c>
      <c r="C47" s="200" t="s">
        <v>281</v>
      </c>
      <c r="D47" s="201" t="s">
        <v>288</v>
      </c>
      <c r="E47" s="202">
        <f>70%*F47</f>
        <v>5457.692904999999</v>
      </c>
      <c r="F47" s="202">
        <f>5%*F48</f>
        <v>7796.7041499999996</v>
      </c>
      <c r="G47" s="202">
        <v>0</v>
      </c>
      <c r="H47" s="202">
        <v>0</v>
      </c>
      <c r="I47" s="203">
        <v>871</v>
      </c>
      <c r="J47" s="204">
        <f>F47*I47</f>
        <v>6790929.3146500001</v>
      </c>
    </row>
    <row r="48" spans="2:11" ht="17" x14ac:dyDescent="0.2">
      <c r="B48" s="205"/>
      <c r="C48" s="206"/>
      <c r="D48" s="207" t="s">
        <v>289</v>
      </c>
      <c r="E48" s="208">
        <f>70%*F48</f>
        <v>109153.85809999998</v>
      </c>
      <c r="F48" s="208">
        <v>155934.08299999998</v>
      </c>
      <c r="G48" s="208">
        <v>0</v>
      </c>
      <c r="H48" s="208">
        <v>0</v>
      </c>
      <c r="I48" s="209">
        <v>358.9</v>
      </c>
      <c r="J48" s="210">
        <f t="shared" ref="J48:J49" si="4">F48*I48</f>
        <v>55964742.388699993</v>
      </c>
    </row>
    <row r="49" spans="2:10" ht="17" x14ac:dyDescent="0.2">
      <c r="B49" s="205"/>
      <c r="C49" s="206"/>
      <c r="D49" s="207" t="s">
        <v>290</v>
      </c>
      <c r="E49" s="208">
        <f>70%*F49</f>
        <v>267546.3</v>
      </c>
      <c r="F49" s="208">
        <v>382209</v>
      </c>
      <c r="G49" s="208">
        <v>0</v>
      </c>
      <c r="H49" s="208">
        <v>0</v>
      </c>
      <c r="I49" s="209">
        <v>62.8</v>
      </c>
      <c r="J49" s="210">
        <f t="shared" si="4"/>
        <v>24002725.199999999</v>
      </c>
    </row>
    <row r="50" spans="2:10" ht="17" x14ac:dyDescent="0.2">
      <c r="B50" s="205"/>
      <c r="C50" s="206"/>
      <c r="D50" s="207" t="s">
        <v>291</v>
      </c>
      <c r="E50" s="231">
        <v>0</v>
      </c>
      <c r="F50" s="231">
        <v>0</v>
      </c>
      <c r="G50" s="231">
        <v>296863.55</v>
      </c>
      <c r="H50" s="208">
        <v>0</v>
      </c>
      <c r="I50" s="209">
        <v>83.99</v>
      </c>
      <c r="J50" s="210">
        <f>G50*I50</f>
        <v>24933569.564499997</v>
      </c>
    </row>
    <row r="51" spans="2:10" ht="17" x14ac:dyDescent="0.2">
      <c r="B51" s="205"/>
      <c r="C51" s="211"/>
      <c r="D51" s="207" t="s">
        <v>292</v>
      </c>
      <c r="E51" s="208">
        <v>0</v>
      </c>
      <c r="F51" s="208">
        <v>0</v>
      </c>
      <c r="G51" s="208">
        <v>0</v>
      </c>
      <c r="H51" s="208">
        <v>0</v>
      </c>
      <c r="I51" s="209">
        <v>83.99</v>
      </c>
      <c r="J51" s="210">
        <f>8168*I51</f>
        <v>686030.32</v>
      </c>
    </row>
    <row r="52" spans="2:10" ht="34" x14ac:dyDescent="0.2">
      <c r="B52" s="205"/>
      <c r="C52" s="232" t="s">
        <v>199</v>
      </c>
      <c r="D52" s="207" t="s">
        <v>200</v>
      </c>
      <c r="E52" s="208"/>
      <c r="F52" s="208"/>
      <c r="G52" s="208"/>
      <c r="H52" s="208"/>
      <c r="I52" s="209"/>
      <c r="J52" s="210"/>
    </row>
    <row r="53" spans="2:10" ht="34" x14ac:dyDescent="0.2">
      <c r="B53" s="205"/>
      <c r="C53" s="232" t="s">
        <v>293</v>
      </c>
      <c r="D53" s="207" t="s">
        <v>194</v>
      </c>
      <c r="E53" s="208"/>
      <c r="F53" s="208"/>
      <c r="G53" s="208"/>
      <c r="H53" s="208"/>
      <c r="I53" s="209"/>
      <c r="J53" s="210">
        <v>11522280</v>
      </c>
    </row>
    <row r="54" spans="2:10" ht="17" thickBot="1" x14ac:dyDescent="0.25">
      <c r="B54" s="213"/>
      <c r="C54" s="224" t="s">
        <v>266</v>
      </c>
      <c r="D54" s="225"/>
      <c r="E54" s="233"/>
      <c r="F54" s="234"/>
      <c r="G54" s="234"/>
      <c r="H54" s="234"/>
      <c r="I54" s="235"/>
      <c r="J54" s="218">
        <f>SUM(J47:J53)</f>
        <v>123900276.78784999</v>
      </c>
    </row>
    <row r="55" spans="2:10" ht="23" thickBot="1" x14ac:dyDescent="0.3">
      <c r="C55" s="236"/>
      <c r="D55" s="237" t="s">
        <v>294</v>
      </c>
      <c r="E55" s="238"/>
      <c r="F55" s="239"/>
      <c r="G55" s="239"/>
      <c r="H55" s="239"/>
      <c r="I55" s="240"/>
      <c r="J55" s="241">
        <f>J54+J46+J40+J20</f>
        <v>674027836.20634997</v>
      </c>
    </row>
  </sheetData>
  <mergeCells count="29">
    <mergeCell ref="E55:I55"/>
    <mergeCell ref="B41:B46"/>
    <mergeCell ref="C42:C44"/>
    <mergeCell ref="C46:D46"/>
    <mergeCell ref="E46:I46"/>
    <mergeCell ref="B47:B54"/>
    <mergeCell ref="C47:C51"/>
    <mergeCell ref="C54:D54"/>
    <mergeCell ref="E54:I54"/>
    <mergeCell ref="B21:B40"/>
    <mergeCell ref="C21:C29"/>
    <mergeCell ref="C30:C35"/>
    <mergeCell ref="C36:C39"/>
    <mergeCell ref="C40:D40"/>
    <mergeCell ref="E40:I40"/>
    <mergeCell ref="I7:I8"/>
    <mergeCell ref="J7:J8"/>
    <mergeCell ref="B9:B20"/>
    <mergeCell ref="C9:C12"/>
    <mergeCell ref="C13:C16"/>
    <mergeCell ref="C17:C19"/>
    <mergeCell ref="C20:D20"/>
    <mergeCell ref="E20:I20"/>
    <mergeCell ref="B2:D2"/>
    <mergeCell ref="B3:D3"/>
    <mergeCell ref="B5:D5"/>
    <mergeCell ref="C7:C8"/>
    <mergeCell ref="D7:D8"/>
    <mergeCell ref="E7:H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Roadmap</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Carr</dc:creator>
  <cp:lastModifiedBy>Sarah Carr</cp:lastModifiedBy>
  <dcterms:created xsi:type="dcterms:W3CDTF">2021-11-12T12:37:57Z</dcterms:created>
  <dcterms:modified xsi:type="dcterms:W3CDTF">2021-11-19T18:44:51Z</dcterms:modified>
</cp:coreProperties>
</file>